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435"/>
  </bookViews>
  <sheets>
    <sheet name="FALLO DE LA HAYA 2014" sheetId="1" r:id="rId1"/>
  </sheets>
  <definedNames>
    <definedName name="_xlnm._FilterDatabase" localSheetId="0" hidden="1">'FALLO DE LA HAYA 2014'!$A$9:$AE$281</definedName>
    <definedName name="DATOS1">#REF!</definedName>
    <definedName name="DREC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78" i="1" l="1"/>
  <c r="K278" i="1"/>
  <c r="J278" i="1"/>
  <c r="W277" i="1"/>
  <c r="X277" i="1" s="1"/>
  <c r="Q277" i="1"/>
  <c r="P277" i="1"/>
  <c r="R277" i="1" s="1"/>
  <c r="N277" i="1"/>
  <c r="M277" i="1"/>
  <c r="O277" i="1" s="1"/>
  <c r="T277" i="1" s="1"/>
  <c r="L277" i="1"/>
  <c r="W276" i="1"/>
  <c r="X276" i="1" s="1"/>
  <c r="Q276" i="1"/>
  <c r="P276" i="1"/>
  <c r="R276" i="1" s="1"/>
  <c r="N276" i="1"/>
  <c r="M276" i="1"/>
  <c r="O276" i="1" s="1"/>
  <c r="T276" i="1" s="1"/>
  <c r="L276" i="1"/>
  <c r="W275" i="1"/>
  <c r="X275" i="1" s="1"/>
  <c r="Q275" i="1"/>
  <c r="P275" i="1"/>
  <c r="R275" i="1" s="1"/>
  <c r="N275" i="1"/>
  <c r="M275" i="1"/>
  <c r="O275" i="1" s="1"/>
  <c r="T275" i="1" s="1"/>
  <c r="U275" i="1" s="1"/>
  <c r="L275" i="1"/>
  <c r="X274" i="1"/>
  <c r="W274" i="1"/>
  <c r="Q274" i="1"/>
  <c r="P274" i="1"/>
  <c r="R274" i="1" s="1"/>
  <c r="N274" i="1"/>
  <c r="M274" i="1"/>
  <c r="O274" i="1" s="1"/>
  <c r="T274" i="1" s="1"/>
  <c r="U274" i="1" s="1"/>
  <c r="L274" i="1"/>
  <c r="X273" i="1"/>
  <c r="W273" i="1"/>
  <c r="Q273" i="1"/>
  <c r="P273" i="1"/>
  <c r="R273" i="1" s="1"/>
  <c r="N273" i="1"/>
  <c r="M273" i="1"/>
  <c r="O273" i="1" s="1"/>
  <c r="T273" i="1" s="1"/>
  <c r="U273" i="1" s="1"/>
  <c r="L273" i="1"/>
  <c r="R272" i="1"/>
  <c r="Q272" i="1"/>
  <c r="P272" i="1"/>
  <c r="O272" i="1"/>
  <c r="T272" i="1" s="1"/>
  <c r="N272" i="1"/>
  <c r="M272" i="1"/>
  <c r="L272" i="1"/>
  <c r="I272" i="1"/>
  <c r="H272" i="1"/>
  <c r="X271" i="1"/>
  <c r="W271" i="1"/>
  <c r="Q271" i="1"/>
  <c r="R271" i="1" s="1"/>
  <c r="P271" i="1"/>
  <c r="O271" i="1"/>
  <c r="T271" i="1" s="1"/>
  <c r="N271" i="1"/>
  <c r="M271" i="1"/>
  <c r="L271" i="1"/>
  <c r="X270" i="1"/>
  <c r="W270" i="1"/>
  <c r="R270" i="1"/>
  <c r="Q270" i="1"/>
  <c r="P270" i="1"/>
  <c r="O270" i="1"/>
  <c r="T270" i="1" s="1"/>
  <c r="U270" i="1" s="1"/>
  <c r="N270" i="1"/>
  <c r="M270" i="1"/>
  <c r="L270" i="1"/>
  <c r="W269" i="1"/>
  <c r="X269" i="1" s="1"/>
  <c r="R269" i="1"/>
  <c r="Q269" i="1"/>
  <c r="P269" i="1"/>
  <c r="N269" i="1"/>
  <c r="M269" i="1"/>
  <c r="O269" i="1" s="1"/>
  <c r="T269" i="1" s="1"/>
  <c r="U269" i="1" s="1"/>
  <c r="L269" i="1"/>
  <c r="W268" i="1"/>
  <c r="X268" i="1" s="1"/>
  <c r="Q268" i="1"/>
  <c r="P268" i="1"/>
  <c r="R268" i="1" s="1"/>
  <c r="N268" i="1"/>
  <c r="M268" i="1"/>
  <c r="O268" i="1" s="1"/>
  <c r="T268" i="1" s="1"/>
  <c r="L268" i="1"/>
  <c r="Q267" i="1"/>
  <c r="P267" i="1"/>
  <c r="R267" i="1" s="1"/>
  <c r="N267" i="1"/>
  <c r="M267" i="1"/>
  <c r="O267" i="1" s="1"/>
  <c r="T267" i="1" s="1"/>
  <c r="L267" i="1"/>
  <c r="I267" i="1"/>
  <c r="H267" i="1"/>
  <c r="X266" i="1"/>
  <c r="R266" i="1"/>
  <c r="Q266" i="1"/>
  <c r="P266" i="1"/>
  <c r="N266" i="1"/>
  <c r="M266" i="1"/>
  <c r="O266" i="1" s="1"/>
  <c r="T266" i="1" s="1"/>
  <c r="U266" i="1" s="1"/>
  <c r="L266" i="1"/>
  <c r="X265" i="1"/>
  <c r="Q265" i="1"/>
  <c r="R265" i="1" s="1"/>
  <c r="P265" i="1"/>
  <c r="O265" i="1"/>
  <c r="T265" i="1" s="1"/>
  <c r="U265" i="1" s="1"/>
  <c r="N265" i="1"/>
  <c r="M265" i="1"/>
  <c r="L265" i="1"/>
  <c r="X264" i="1"/>
  <c r="Q264" i="1"/>
  <c r="P264" i="1"/>
  <c r="R264" i="1" s="1"/>
  <c r="N264" i="1"/>
  <c r="M264" i="1"/>
  <c r="O264" i="1" s="1"/>
  <c r="T264" i="1" s="1"/>
  <c r="U264" i="1" s="1"/>
  <c r="L264" i="1"/>
  <c r="X263" i="1"/>
  <c r="Q263" i="1"/>
  <c r="P263" i="1"/>
  <c r="R263" i="1" s="1"/>
  <c r="N263" i="1"/>
  <c r="M263" i="1"/>
  <c r="O263" i="1" s="1"/>
  <c r="T263" i="1" s="1"/>
  <c r="U263" i="1" s="1"/>
  <c r="L263" i="1"/>
  <c r="X262" i="1"/>
  <c r="R262" i="1"/>
  <c r="Q262" i="1"/>
  <c r="P262" i="1"/>
  <c r="N262" i="1"/>
  <c r="M262" i="1"/>
  <c r="O262" i="1" s="1"/>
  <c r="T262" i="1" s="1"/>
  <c r="U262" i="1" s="1"/>
  <c r="L262" i="1"/>
  <c r="Q261" i="1"/>
  <c r="P261" i="1"/>
  <c r="R261" i="1" s="1"/>
  <c r="N261" i="1"/>
  <c r="M261" i="1"/>
  <c r="O261" i="1" s="1"/>
  <c r="T261" i="1" s="1"/>
  <c r="L261" i="1"/>
  <c r="I261" i="1"/>
  <c r="H261" i="1"/>
  <c r="W260" i="1"/>
  <c r="X260" i="1" s="1"/>
  <c r="Q260" i="1"/>
  <c r="P260" i="1"/>
  <c r="R260" i="1" s="1"/>
  <c r="N260" i="1"/>
  <c r="M260" i="1"/>
  <c r="O260" i="1" s="1"/>
  <c r="T260" i="1" s="1"/>
  <c r="L260" i="1"/>
  <c r="X259" i="1"/>
  <c r="W259" i="1"/>
  <c r="Q259" i="1"/>
  <c r="P259" i="1"/>
  <c r="R259" i="1" s="1"/>
  <c r="N259" i="1"/>
  <c r="M259" i="1"/>
  <c r="O259" i="1" s="1"/>
  <c r="T259" i="1" s="1"/>
  <c r="L259" i="1"/>
  <c r="W258" i="1"/>
  <c r="X258" i="1" s="1"/>
  <c r="Q258" i="1"/>
  <c r="P258" i="1"/>
  <c r="R258" i="1" s="1"/>
  <c r="N258" i="1"/>
  <c r="M258" i="1"/>
  <c r="O258" i="1" s="1"/>
  <c r="T258" i="1" s="1"/>
  <c r="U258" i="1" s="1"/>
  <c r="L258" i="1"/>
  <c r="X257" i="1"/>
  <c r="W257" i="1"/>
  <c r="Q257" i="1"/>
  <c r="P257" i="1"/>
  <c r="R257" i="1" s="1"/>
  <c r="N257" i="1"/>
  <c r="O257" i="1" s="1"/>
  <c r="T257" i="1" s="1"/>
  <c r="U257" i="1" s="1"/>
  <c r="M257" i="1"/>
  <c r="L257" i="1"/>
  <c r="X256" i="1"/>
  <c r="W256" i="1"/>
  <c r="Q256" i="1"/>
  <c r="R256" i="1" s="1"/>
  <c r="P256" i="1"/>
  <c r="O256" i="1"/>
  <c r="T256" i="1" s="1"/>
  <c r="N256" i="1"/>
  <c r="M256" i="1"/>
  <c r="L256" i="1"/>
  <c r="X255" i="1"/>
  <c r="W255" i="1"/>
  <c r="R255" i="1"/>
  <c r="Q255" i="1"/>
  <c r="P255" i="1"/>
  <c r="N255" i="1"/>
  <c r="O255" i="1" s="1"/>
  <c r="T255" i="1" s="1"/>
  <c r="U255" i="1" s="1"/>
  <c r="M255" i="1"/>
  <c r="L255" i="1"/>
  <c r="W254" i="1"/>
  <c r="X254" i="1" s="1"/>
  <c r="Q254" i="1"/>
  <c r="R254" i="1" s="1"/>
  <c r="P254" i="1"/>
  <c r="N254" i="1"/>
  <c r="M254" i="1"/>
  <c r="O254" i="1" s="1"/>
  <c r="T254" i="1" s="1"/>
  <c r="U254" i="1" s="1"/>
  <c r="L254" i="1"/>
  <c r="W253" i="1"/>
  <c r="X253" i="1" s="1"/>
  <c r="Q253" i="1"/>
  <c r="P253" i="1"/>
  <c r="R253" i="1" s="1"/>
  <c r="N253" i="1"/>
  <c r="M253" i="1"/>
  <c r="O253" i="1" s="1"/>
  <c r="T253" i="1" s="1"/>
  <c r="L253" i="1"/>
  <c r="W252" i="1"/>
  <c r="X252" i="1" s="1"/>
  <c r="Q252" i="1"/>
  <c r="P252" i="1"/>
  <c r="R252" i="1" s="1"/>
  <c r="N252" i="1"/>
  <c r="M252" i="1"/>
  <c r="O252" i="1" s="1"/>
  <c r="T252" i="1" s="1"/>
  <c r="U252" i="1" s="1"/>
  <c r="L252" i="1"/>
  <c r="X251" i="1"/>
  <c r="W251" i="1"/>
  <c r="Q251" i="1"/>
  <c r="P251" i="1"/>
  <c r="R251" i="1" s="1"/>
  <c r="N251" i="1"/>
  <c r="M251" i="1"/>
  <c r="O251" i="1" s="1"/>
  <c r="T251" i="1" s="1"/>
  <c r="U251" i="1" s="1"/>
  <c r="L251" i="1"/>
  <c r="W250" i="1"/>
  <c r="X250" i="1" s="1"/>
  <c r="Q250" i="1"/>
  <c r="P250" i="1"/>
  <c r="R250" i="1" s="1"/>
  <c r="N250" i="1"/>
  <c r="M250" i="1"/>
  <c r="O250" i="1" s="1"/>
  <c r="T250" i="1" s="1"/>
  <c r="L250" i="1"/>
  <c r="R249" i="1"/>
  <c r="Q249" i="1"/>
  <c r="P249" i="1"/>
  <c r="N249" i="1"/>
  <c r="O249" i="1" s="1"/>
  <c r="T249" i="1" s="1"/>
  <c r="U249" i="1" s="1"/>
  <c r="M249" i="1"/>
  <c r="L249" i="1"/>
  <c r="I249" i="1"/>
  <c r="H249" i="1"/>
  <c r="W248" i="1"/>
  <c r="X248" i="1" s="1"/>
  <c r="Q248" i="1"/>
  <c r="R248" i="1" s="1"/>
  <c r="P248" i="1"/>
  <c r="O248" i="1"/>
  <c r="T248" i="1" s="1"/>
  <c r="N248" i="1"/>
  <c r="M248" i="1"/>
  <c r="L248" i="1"/>
  <c r="X247" i="1"/>
  <c r="W247" i="1"/>
  <c r="R247" i="1"/>
  <c r="Q247" i="1"/>
  <c r="P247" i="1"/>
  <c r="N247" i="1"/>
  <c r="O247" i="1" s="1"/>
  <c r="T247" i="1" s="1"/>
  <c r="U247" i="1" s="1"/>
  <c r="M247" i="1"/>
  <c r="L247" i="1"/>
  <c r="W246" i="1"/>
  <c r="X246" i="1" s="1"/>
  <c r="Q246" i="1"/>
  <c r="R246" i="1" s="1"/>
  <c r="P246" i="1"/>
  <c r="N246" i="1"/>
  <c r="M246" i="1"/>
  <c r="O246" i="1" s="1"/>
  <c r="T246" i="1" s="1"/>
  <c r="L246" i="1"/>
  <c r="W245" i="1"/>
  <c r="X245" i="1" s="1"/>
  <c r="Q245" i="1"/>
  <c r="P245" i="1"/>
  <c r="R245" i="1" s="1"/>
  <c r="N245" i="1"/>
  <c r="M245" i="1"/>
  <c r="O245" i="1" s="1"/>
  <c r="T245" i="1" s="1"/>
  <c r="U245" i="1" s="1"/>
  <c r="L245" i="1"/>
  <c r="W244" i="1"/>
  <c r="X244" i="1" s="1"/>
  <c r="Q244" i="1"/>
  <c r="P244" i="1"/>
  <c r="R244" i="1" s="1"/>
  <c r="N244" i="1"/>
  <c r="M244" i="1"/>
  <c r="O244" i="1" s="1"/>
  <c r="T244" i="1" s="1"/>
  <c r="U244" i="1" s="1"/>
  <c r="L244" i="1"/>
  <c r="X243" i="1"/>
  <c r="W243" i="1"/>
  <c r="Q243" i="1"/>
  <c r="P243" i="1"/>
  <c r="R243" i="1" s="1"/>
  <c r="N243" i="1"/>
  <c r="M243" i="1"/>
  <c r="O243" i="1" s="1"/>
  <c r="T243" i="1" s="1"/>
  <c r="L243" i="1"/>
  <c r="W242" i="1"/>
  <c r="X242" i="1" s="1"/>
  <c r="Q242" i="1"/>
  <c r="P242" i="1"/>
  <c r="R242" i="1" s="1"/>
  <c r="N242" i="1"/>
  <c r="M242" i="1"/>
  <c r="O242" i="1" s="1"/>
  <c r="T242" i="1" s="1"/>
  <c r="U242" i="1" s="1"/>
  <c r="L242" i="1"/>
  <c r="X241" i="1"/>
  <c r="W241" i="1"/>
  <c r="Q241" i="1"/>
  <c r="P241" i="1"/>
  <c r="R241" i="1" s="1"/>
  <c r="N241" i="1"/>
  <c r="O241" i="1" s="1"/>
  <c r="T241" i="1" s="1"/>
  <c r="M241" i="1"/>
  <c r="L241" i="1"/>
  <c r="X240" i="1"/>
  <c r="W240" i="1"/>
  <c r="Q240" i="1"/>
  <c r="R240" i="1" s="1"/>
  <c r="P240" i="1"/>
  <c r="O240" i="1"/>
  <c r="T240" i="1" s="1"/>
  <c r="U240" i="1" s="1"/>
  <c r="N240" i="1"/>
  <c r="M240" i="1"/>
  <c r="L240" i="1"/>
  <c r="X239" i="1"/>
  <c r="W239" i="1"/>
  <c r="R239" i="1"/>
  <c r="Q239" i="1"/>
  <c r="P239" i="1"/>
  <c r="N239" i="1"/>
  <c r="O239" i="1" s="1"/>
  <c r="T239" i="1" s="1"/>
  <c r="U239" i="1" s="1"/>
  <c r="M239" i="1"/>
  <c r="L239" i="1"/>
  <c r="W238" i="1"/>
  <c r="X238" i="1" s="1"/>
  <c r="Q238" i="1"/>
  <c r="P238" i="1"/>
  <c r="R238" i="1" s="1"/>
  <c r="N238" i="1"/>
  <c r="M238" i="1"/>
  <c r="O238" i="1" s="1"/>
  <c r="T238" i="1" s="1"/>
  <c r="U238" i="1" s="1"/>
  <c r="L238" i="1"/>
  <c r="W237" i="1"/>
  <c r="X237" i="1" s="1"/>
  <c r="Q237" i="1"/>
  <c r="P237" i="1"/>
  <c r="R237" i="1" s="1"/>
  <c r="O237" i="1"/>
  <c r="T237" i="1" s="1"/>
  <c r="U237" i="1" s="1"/>
  <c r="N237" i="1"/>
  <c r="M237" i="1"/>
  <c r="L237" i="1"/>
  <c r="W236" i="1"/>
  <c r="X236" i="1" s="1"/>
  <c r="R236" i="1"/>
  <c r="Q236" i="1"/>
  <c r="P236" i="1"/>
  <c r="N236" i="1"/>
  <c r="M236" i="1"/>
  <c r="O236" i="1" s="1"/>
  <c r="T236" i="1" s="1"/>
  <c r="U236" i="1" s="1"/>
  <c r="L236" i="1"/>
  <c r="X235" i="1"/>
  <c r="W235" i="1"/>
  <c r="Q235" i="1"/>
  <c r="P235" i="1"/>
  <c r="R235" i="1" s="1"/>
  <c r="N235" i="1"/>
  <c r="M235" i="1"/>
  <c r="O235" i="1" s="1"/>
  <c r="T235" i="1" s="1"/>
  <c r="L235" i="1"/>
  <c r="W234" i="1"/>
  <c r="X234" i="1" s="1"/>
  <c r="Q234" i="1"/>
  <c r="P234" i="1"/>
  <c r="R234" i="1" s="1"/>
  <c r="N234" i="1"/>
  <c r="M234" i="1"/>
  <c r="O234" i="1" s="1"/>
  <c r="T234" i="1" s="1"/>
  <c r="U234" i="1" s="1"/>
  <c r="L234" i="1"/>
  <c r="R233" i="1"/>
  <c r="Q233" i="1"/>
  <c r="P233" i="1"/>
  <c r="N233" i="1"/>
  <c r="O233" i="1" s="1"/>
  <c r="T233" i="1" s="1"/>
  <c r="U233" i="1" s="1"/>
  <c r="M233" i="1"/>
  <c r="L233" i="1"/>
  <c r="I233" i="1"/>
  <c r="H233" i="1"/>
  <c r="X232" i="1"/>
  <c r="W232" i="1"/>
  <c r="Q232" i="1"/>
  <c r="R232" i="1" s="1"/>
  <c r="P232" i="1"/>
  <c r="O232" i="1"/>
  <c r="T232" i="1" s="1"/>
  <c r="N232" i="1"/>
  <c r="M232" i="1"/>
  <c r="L232" i="1"/>
  <c r="X231" i="1"/>
  <c r="W231" i="1"/>
  <c r="R231" i="1"/>
  <c r="Q231" i="1"/>
  <c r="P231" i="1"/>
  <c r="N231" i="1"/>
  <c r="O231" i="1" s="1"/>
  <c r="T231" i="1" s="1"/>
  <c r="U231" i="1" s="1"/>
  <c r="M231" i="1"/>
  <c r="L231" i="1"/>
  <c r="W230" i="1"/>
  <c r="X230" i="1" s="1"/>
  <c r="Q230" i="1"/>
  <c r="R230" i="1" s="1"/>
  <c r="P230" i="1"/>
  <c r="N230" i="1"/>
  <c r="M230" i="1"/>
  <c r="O230" i="1" s="1"/>
  <c r="T230" i="1" s="1"/>
  <c r="L230" i="1"/>
  <c r="X229" i="1"/>
  <c r="W229" i="1"/>
  <c r="Q229" i="1"/>
  <c r="P229" i="1"/>
  <c r="R229" i="1" s="1"/>
  <c r="O229" i="1"/>
  <c r="T229" i="1" s="1"/>
  <c r="U229" i="1" s="1"/>
  <c r="N229" i="1"/>
  <c r="M229" i="1"/>
  <c r="L229" i="1"/>
  <c r="W228" i="1"/>
  <c r="X228" i="1" s="1"/>
  <c r="R228" i="1"/>
  <c r="Q228" i="1"/>
  <c r="P228" i="1"/>
  <c r="N228" i="1"/>
  <c r="M228" i="1"/>
  <c r="O228" i="1" s="1"/>
  <c r="T228" i="1" s="1"/>
  <c r="U228" i="1" s="1"/>
  <c r="L228" i="1"/>
  <c r="X227" i="1"/>
  <c r="W227" i="1"/>
  <c r="Q227" i="1"/>
  <c r="P227" i="1"/>
  <c r="R227" i="1" s="1"/>
  <c r="N227" i="1"/>
  <c r="M227" i="1"/>
  <c r="O227" i="1" s="1"/>
  <c r="T227" i="1" s="1"/>
  <c r="U227" i="1" s="1"/>
  <c r="L227" i="1"/>
  <c r="W226" i="1"/>
  <c r="X226" i="1" s="1"/>
  <c r="Q226" i="1"/>
  <c r="P226" i="1"/>
  <c r="R226" i="1" s="1"/>
  <c r="N226" i="1"/>
  <c r="M226" i="1"/>
  <c r="O226" i="1" s="1"/>
  <c r="T226" i="1" s="1"/>
  <c r="L226" i="1"/>
  <c r="X225" i="1"/>
  <c r="W225" i="1"/>
  <c r="Q225" i="1"/>
  <c r="P225" i="1"/>
  <c r="R225" i="1" s="1"/>
  <c r="N225" i="1"/>
  <c r="O225" i="1" s="1"/>
  <c r="T225" i="1" s="1"/>
  <c r="U225" i="1" s="1"/>
  <c r="M225" i="1"/>
  <c r="L225" i="1"/>
  <c r="X224" i="1"/>
  <c r="W224" i="1"/>
  <c r="Q224" i="1"/>
  <c r="R224" i="1" s="1"/>
  <c r="P224" i="1"/>
  <c r="O224" i="1"/>
  <c r="T224" i="1" s="1"/>
  <c r="N224" i="1"/>
  <c r="M224" i="1"/>
  <c r="L224" i="1"/>
  <c r="X223" i="1"/>
  <c r="W223" i="1"/>
  <c r="R223" i="1"/>
  <c r="Q223" i="1"/>
  <c r="P223" i="1"/>
  <c r="N223" i="1"/>
  <c r="O223" i="1" s="1"/>
  <c r="T223" i="1" s="1"/>
  <c r="U223" i="1" s="1"/>
  <c r="M223" i="1"/>
  <c r="L223" i="1"/>
  <c r="W222" i="1"/>
  <c r="X222" i="1" s="1"/>
  <c r="Q222" i="1"/>
  <c r="R222" i="1" s="1"/>
  <c r="P222" i="1"/>
  <c r="N222" i="1"/>
  <c r="M222" i="1"/>
  <c r="O222" i="1" s="1"/>
  <c r="T222" i="1" s="1"/>
  <c r="L222" i="1"/>
  <c r="X221" i="1"/>
  <c r="W221" i="1"/>
  <c r="Q221" i="1"/>
  <c r="P221" i="1"/>
  <c r="R221" i="1" s="1"/>
  <c r="O221" i="1"/>
  <c r="T221" i="1" s="1"/>
  <c r="U221" i="1" s="1"/>
  <c r="N221" i="1"/>
  <c r="M221" i="1"/>
  <c r="L221" i="1"/>
  <c r="Q220" i="1"/>
  <c r="P220" i="1"/>
  <c r="R220" i="1" s="1"/>
  <c r="N220" i="1"/>
  <c r="M220" i="1"/>
  <c r="O220" i="1" s="1"/>
  <c r="T220" i="1" s="1"/>
  <c r="U220" i="1" s="1"/>
  <c r="L220" i="1"/>
  <c r="I220" i="1"/>
  <c r="H220" i="1"/>
  <c r="X219" i="1"/>
  <c r="W219" i="1"/>
  <c r="Q219" i="1"/>
  <c r="P219" i="1"/>
  <c r="R219" i="1" s="1"/>
  <c r="N219" i="1"/>
  <c r="M219" i="1"/>
  <c r="O219" i="1" s="1"/>
  <c r="T219" i="1" s="1"/>
  <c r="U219" i="1" s="1"/>
  <c r="L219" i="1"/>
  <c r="W218" i="1"/>
  <c r="X218" i="1" s="1"/>
  <c r="Q218" i="1"/>
  <c r="P218" i="1"/>
  <c r="R218" i="1" s="1"/>
  <c r="N218" i="1"/>
  <c r="M218" i="1"/>
  <c r="O218" i="1" s="1"/>
  <c r="T218" i="1" s="1"/>
  <c r="U218" i="1" s="1"/>
  <c r="L218" i="1"/>
  <c r="X217" i="1"/>
  <c r="W217" i="1"/>
  <c r="Q217" i="1"/>
  <c r="P217" i="1"/>
  <c r="R217" i="1" s="1"/>
  <c r="N217" i="1"/>
  <c r="M217" i="1"/>
  <c r="O217" i="1" s="1"/>
  <c r="T217" i="1" s="1"/>
  <c r="L217" i="1"/>
  <c r="X216" i="1"/>
  <c r="W216" i="1"/>
  <c r="Q216" i="1"/>
  <c r="P216" i="1"/>
  <c r="R216" i="1" s="1"/>
  <c r="O216" i="1"/>
  <c r="T216" i="1" s="1"/>
  <c r="U216" i="1" s="1"/>
  <c r="N216" i="1"/>
  <c r="M216" i="1"/>
  <c r="L216" i="1"/>
  <c r="Q215" i="1"/>
  <c r="P215" i="1"/>
  <c r="R215" i="1" s="1"/>
  <c r="O215" i="1"/>
  <c r="T215" i="1" s="1"/>
  <c r="N215" i="1"/>
  <c r="M215" i="1"/>
  <c r="L215" i="1"/>
  <c r="I215" i="1"/>
  <c r="H215" i="1"/>
  <c r="X214" i="1"/>
  <c r="Q214" i="1"/>
  <c r="P214" i="1"/>
  <c r="R214" i="1" s="1"/>
  <c r="N214" i="1"/>
  <c r="M214" i="1"/>
  <c r="O214" i="1" s="1"/>
  <c r="T214" i="1" s="1"/>
  <c r="U214" i="1" s="1"/>
  <c r="L214" i="1"/>
  <c r="X213" i="1"/>
  <c r="R213" i="1"/>
  <c r="Q213" i="1"/>
  <c r="P213" i="1"/>
  <c r="N213" i="1"/>
  <c r="M213" i="1"/>
  <c r="O213" i="1" s="1"/>
  <c r="T213" i="1" s="1"/>
  <c r="U213" i="1" s="1"/>
  <c r="L213" i="1"/>
  <c r="X212" i="1"/>
  <c r="Q212" i="1"/>
  <c r="P212" i="1"/>
  <c r="R212" i="1" s="1"/>
  <c r="O212" i="1"/>
  <c r="T212" i="1" s="1"/>
  <c r="U212" i="1" s="1"/>
  <c r="N212" i="1"/>
  <c r="M212" i="1"/>
  <c r="L212" i="1"/>
  <c r="X211" i="1"/>
  <c r="R211" i="1"/>
  <c r="Q211" i="1"/>
  <c r="P211" i="1"/>
  <c r="N211" i="1"/>
  <c r="O211" i="1" s="1"/>
  <c r="T211" i="1" s="1"/>
  <c r="U211" i="1" s="1"/>
  <c r="M211" i="1"/>
  <c r="L211" i="1"/>
  <c r="T210" i="1"/>
  <c r="U210" i="1" s="1"/>
  <c r="R210" i="1"/>
  <c r="Q210" i="1"/>
  <c r="P210" i="1"/>
  <c r="O210" i="1"/>
  <c r="N210" i="1"/>
  <c r="M210" i="1"/>
  <c r="L210" i="1"/>
  <c r="I210" i="1"/>
  <c r="H210" i="1"/>
  <c r="W209" i="1"/>
  <c r="X209" i="1" s="1"/>
  <c r="Q209" i="1"/>
  <c r="P209" i="1"/>
  <c r="R209" i="1" s="1"/>
  <c r="O209" i="1"/>
  <c r="T209" i="1" s="1"/>
  <c r="U209" i="1" s="1"/>
  <c r="N209" i="1"/>
  <c r="M209" i="1"/>
  <c r="L209" i="1"/>
  <c r="W208" i="1"/>
  <c r="X208" i="1" s="1"/>
  <c r="R208" i="1"/>
  <c r="Q208" i="1"/>
  <c r="P208" i="1"/>
  <c r="N208" i="1"/>
  <c r="M208" i="1"/>
  <c r="O208" i="1" s="1"/>
  <c r="T208" i="1" s="1"/>
  <c r="U208" i="1" s="1"/>
  <c r="L208" i="1"/>
  <c r="W207" i="1"/>
  <c r="X207" i="1" s="1"/>
  <c r="Q207" i="1"/>
  <c r="P207" i="1"/>
  <c r="R207" i="1" s="1"/>
  <c r="N207" i="1"/>
  <c r="M207" i="1"/>
  <c r="O207" i="1" s="1"/>
  <c r="T207" i="1" s="1"/>
  <c r="U207" i="1" s="1"/>
  <c r="L207" i="1"/>
  <c r="W206" i="1"/>
  <c r="X206" i="1" s="1"/>
  <c r="Q206" i="1"/>
  <c r="P206" i="1"/>
  <c r="R206" i="1" s="1"/>
  <c r="N206" i="1"/>
  <c r="M206" i="1"/>
  <c r="O206" i="1" s="1"/>
  <c r="T206" i="1" s="1"/>
  <c r="L206" i="1"/>
  <c r="Q205" i="1"/>
  <c r="R205" i="1" s="1"/>
  <c r="P205" i="1"/>
  <c r="N205" i="1"/>
  <c r="O205" i="1" s="1"/>
  <c r="T205" i="1" s="1"/>
  <c r="U205" i="1" s="1"/>
  <c r="M205" i="1"/>
  <c r="L205" i="1"/>
  <c r="I205" i="1"/>
  <c r="H205" i="1"/>
  <c r="X204" i="1"/>
  <c r="W204" i="1"/>
  <c r="Q204" i="1"/>
  <c r="P204" i="1"/>
  <c r="R204" i="1" s="1"/>
  <c r="N204" i="1"/>
  <c r="O204" i="1" s="1"/>
  <c r="T204" i="1" s="1"/>
  <c r="M204" i="1"/>
  <c r="L204" i="1"/>
  <c r="X203" i="1"/>
  <c r="W203" i="1"/>
  <c r="Q203" i="1"/>
  <c r="R203" i="1" s="1"/>
  <c r="P203" i="1"/>
  <c r="N203" i="1"/>
  <c r="M203" i="1"/>
  <c r="O203" i="1" s="1"/>
  <c r="T203" i="1" s="1"/>
  <c r="L203" i="1"/>
  <c r="W202" i="1"/>
  <c r="X202" i="1" s="1"/>
  <c r="Q202" i="1"/>
  <c r="P202" i="1"/>
  <c r="R202" i="1" s="1"/>
  <c r="N202" i="1"/>
  <c r="M202" i="1"/>
  <c r="O202" i="1" s="1"/>
  <c r="T202" i="1" s="1"/>
  <c r="U202" i="1" s="1"/>
  <c r="L202" i="1"/>
  <c r="W201" i="1"/>
  <c r="X201" i="1" s="1"/>
  <c r="Q201" i="1"/>
  <c r="P201" i="1"/>
  <c r="R201" i="1" s="1"/>
  <c r="O201" i="1"/>
  <c r="T201" i="1" s="1"/>
  <c r="N201" i="1"/>
  <c r="M201" i="1"/>
  <c r="L201" i="1"/>
  <c r="W200" i="1"/>
  <c r="X200" i="1" s="1"/>
  <c r="T200" i="1"/>
  <c r="U200" i="1" s="1"/>
  <c r="R200" i="1"/>
  <c r="Q200" i="1"/>
  <c r="P200" i="1"/>
  <c r="O200" i="1"/>
  <c r="N200" i="1"/>
  <c r="M200" i="1"/>
  <c r="L200" i="1"/>
  <c r="W199" i="1"/>
  <c r="X199" i="1" s="1"/>
  <c r="R199" i="1"/>
  <c r="Q199" i="1"/>
  <c r="P199" i="1"/>
  <c r="N199" i="1"/>
  <c r="M199" i="1"/>
  <c r="O199" i="1" s="1"/>
  <c r="T199" i="1" s="1"/>
  <c r="U199" i="1" s="1"/>
  <c r="L199" i="1"/>
  <c r="W198" i="1"/>
  <c r="X198" i="1" s="1"/>
  <c r="Q198" i="1"/>
  <c r="P198" i="1"/>
  <c r="R198" i="1" s="1"/>
  <c r="N198" i="1"/>
  <c r="M198" i="1"/>
  <c r="O198" i="1" s="1"/>
  <c r="T198" i="1" s="1"/>
  <c r="L198" i="1"/>
  <c r="X197" i="1"/>
  <c r="W197" i="1"/>
  <c r="Q197" i="1"/>
  <c r="P197" i="1"/>
  <c r="R197" i="1" s="1"/>
  <c r="N197" i="1"/>
  <c r="M197" i="1"/>
  <c r="O197" i="1" s="1"/>
  <c r="T197" i="1" s="1"/>
  <c r="U197" i="1" s="1"/>
  <c r="L197" i="1"/>
  <c r="X196" i="1"/>
  <c r="W196" i="1"/>
  <c r="Q196" i="1"/>
  <c r="P196" i="1"/>
  <c r="R196" i="1" s="1"/>
  <c r="N196" i="1"/>
  <c r="O196" i="1" s="1"/>
  <c r="T196" i="1" s="1"/>
  <c r="M196" i="1"/>
  <c r="L196" i="1"/>
  <c r="Q195" i="1"/>
  <c r="P195" i="1"/>
  <c r="R195" i="1" s="1"/>
  <c r="O195" i="1"/>
  <c r="T195" i="1" s="1"/>
  <c r="U195" i="1" s="1"/>
  <c r="N195" i="1"/>
  <c r="M195" i="1"/>
  <c r="L195" i="1"/>
  <c r="I195" i="1"/>
  <c r="H195" i="1"/>
  <c r="W194" i="1"/>
  <c r="X194" i="1" s="1"/>
  <c r="Q194" i="1"/>
  <c r="R194" i="1" s="1"/>
  <c r="P194" i="1"/>
  <c r="N194" i="1"/>
  <c r="M194" i="1"/>
  <c r="O194" i="1" s="1"/>
  <c r="T194" i="1" s="1"/>
  <c r="U194" i="1" s="1"/>
  <c r="L194" i="1"/>
  <c r="W193" i="1"/>
  <c r="X193" i="1" s="1"/>
  <c r="Q193" i="1"/>
  <c r="P193" i="1"/>
  <c r="R193" i="1" s="1"/>
  <c r="O193" i="1"/>
  <c r="T193" i="1" s="1"/>
  <c r="U193" i="1" s="1"/>
  <c r="N193" i="1"/>
  <c r="M193" i="1"/>
  <c r="L193" i="1"/>
  <c r="W192" i="1"/>
  <c r="X192" i="1" s="1"/>
  <c r="R192" i="1"/>
  <c r="Q192" i="1"/>
  <c r="P192" i="1"/>
  <c r="N192" i="1"/>
  <c r="M192" i="1"/>
  <c r="O192" i="1" s="1"/>
  <c r="T192" i="1" s="1"/>
  <c r="U192" i="1" s="1"/>
  <c r="L192" i="1"/>
  <c r="W191" i="1"/>
  <c r="X191" i="1" s="1"/>
  <c r="Q191" i="1"/>
  <c r="P191" i="1"/>
  <c r="R191" i="1" s="1"/>
  <c r="N191" i="1"/>
  <c r="M191" i="1"/>
  <c r="O191" i="1" s="1"/>
  <c r="T191" i="1" s="1"/>
  <c r="L191" i="1"/>
  <c r="W190" i="1"/>
  <c r="X190" i="1" s="1"/>
  <c r="Q190" i="1"/>
  <c r="P190" i="1"/>
  <c r="R190" i="1" s="1"/>
  <c r="N190" i="1"/>
  <c r="M190" i="1"/>
  <c r="O190" i="1" s="1"/>
  <c r="T190" i="1" s="1"/>
  <c r="L190" i="1"/>
  <c r="X189" i="1"/>
  <c r="W189" i="1"/>
  <c r="Q189" i="1"/>
  <c r="P189" i="1"/>
  <c r="R189" i="1" s="1"/>
  <c r="N189" i="1"/>
  <c r="M189" i="1"/>
  <c r="O189" i="1" s="1"/>
  <c r="T189" i="1" s="1"/>
  <c r="L189" i="1"/>
  <c r="X188" i="1"/>
  <c r="W188" i="1"/>
  <c r="Q188" i="1"/>
  <c r="P188" i="1"/>
  <c r="R188" i="1" s="1"/>
  <c r="N188" i="1"/>
  <c r="O188" i="1" s="1"/>
  <c r="T188" i="1" s="1"/>
  <c r="U188" i="1" s="1"/>
  <c r="M188" i="1"/>
  <c r="L188" i="1"/>
  <c r="X187" i="1"/>
  <c r="W187" i="1"/>
  <c r="Q187" i="1"/>
  <c r="R187" i="1" s="1"/>
  <c r="P187" i="1"/>
  <c r="N187" i="1"/>
  <c r="O187" i="1" s="1"/>
  <c r="T187" i="1" s="1"/>
  <c r="U187" i="1" s="1"/>
  <c r="M187" i="1"/>
  <c r="L187" i="1"/>
  <c r="W186" i="1"/>
  <c r="X186" i="1" s="1"/>
  <c r="Q186" i="1"/>
  <c r="P186" i="1"/>
  <c r="R186" i="1" s="1"/>
  <c r="N186" i="1"/>
  <c r="M186" i="1"/>
  <c r="O186" i="1" s="1"/>
  <c r="T186" i="1" s="1"/>
  <c r="L186" i="1"/>
  <c r="W185" i="1"/>
  <c r="X185" i="1" s="1"/>
  <c r="Q185" i="1"/>
  <c r="P185" i="1"/>
  <c r="R185" i="1" s="1"/>
  <c r="O185" i="1"/>
  <c r="T185" i="1" s="1"/>
  <c r="U185" i="1" s="1"/>
  <c r="N185" i="1"/>
  <c r="M185" i="1"/>
  <c r="L185" i="1"/>
  <c r="Q184" i="1"/>
  <c r="P184" i="1"/>
  <c r="R184" i="1" s="1"/>
  <c r="N184" i="1"/>
  <c r="M184" i="1"/>
  <c r="O184" i="1" s="1"/>
  <c r="T184" i="1" s="1"/>
  <c r="L184" i="1"/>
  <c r="I184" i="1"/>
  <c r="H184" i="1"/>
  <c r="X183" i="1"/>
  <c r="Q183" i="1"/>
  <c r="N183" i="1"/>
  <c r="M183" i="1"/>
  <c r="O183" i="1" s="1"/>
  <c r="T183" i="1" s="1"/>
  <c r="U183" i="1" s="1"/>
  <c r="L183" i="1"/>
  <c r="J183" i="1"/>
  <c r="P183" i="1" s="1"/>
  <c r="R183" i="1" s="1"/>
  <c r="X182" i="1"/>
  <c r="Q182" i="1"/>
  <c r="P182" i="1"/>
  <c r="R182" i="1" s="1"/>
  <c r="O182" i="1"/>
  <c r="T182" i="1" s="1"/>
  <c r="U182" i="1" s="1"/>
  <c r="N182" i="1"/>
  <c r="M182" i="1"/>
  <c r="L182" i="1"/>
  <c r="J182" i="1"/>
  <c r="X181" i="1"/>
  <c r="Q181" i="1"/>
  <c r="N181" i="1"/>
  <c r="J181" i="1"/>
  <c r="P181" i="1" s="1"/>
  <c r="R181" i="1" s="1"/>
  <c r="X180" i="1"/>
  <c r="Q180" i="1"/>
  <c r="N180" i="1"/>
  <c r="M180" i="1"/>
  <c r="O180" i="1" s="1"/>
  <c r="T180" i="1" s="1"/>
  <c r="J180" i="1"/>
  <c r="L180" i="1" s="1"/>
  <c r="X179" i="1"/>
  <c r="Q179" i="1"/>
  <c r="P179" i="1"/>
  <c r="R179" i="1" s="1"/>
  <c r="N179" i="1"/>
  <c r="M179" i="1"/>
  <c r="O179" i="1" s="1"/>
  <c r="T179" i="1" s="1"/>
  <c r="U179" i="1" s="1"/>
  <c r="J179" i="1"/>
  <c r="L179" i="1" s="1"/>
  <c r="X178" i="1"/>
  <c r="Q178" i="1"/>
  <c r="N178" i="1"/>
  <c r="L178" i="1"/>
  <c r="J178" i="1"/>
  <c r="P178" i="1" s="1"/>
  <c r="R178" i="1" s="1"/>
  <c r="X177" i="1"/>
  <c r="Q177" i="1"/>
  <c r="N177" i="1"/>
  <c r="J177" i="1"/>
  <c r="M177" i="1" s="1"/>
  <c r="O177" i="1" s="1"/>
  <c r="T177" i="1" s="1"/>
  <c r="X176" i="1"/>
  <c r="R176" i="1"/>
  <c r="Q176" i="1"/>
  <c r="P176" i="1"/>
  <c r="N176" i="1"/>
  <c r="O176" i="1" s="1"/>
  <c r="T176" i="1" s="1"/>
  <c r="U176" i="1" s="1"/>
  <c r="M176" i="1"/>
  <c r="L176" i="1"/>
  <c r="T175" i="1"/>
  <c r="U175" i="1" s="1"/>
  <c r="R175" i="1"/>
  <c r="Q175" i="1"/>
  <c r="P175" i="1"/>
  <c r="O175" i="1"/>
  <c r="N175" i="1"/>
  <c r="M175" i="1"/>
  <c r="L175" i="1"/>
  <c r="I175" i="1"/>
  <c r="H175" i="1"/>
  <c r="W174" i="1"/>
  <c r="X174" i="1" s="1"/>
  <c r="Q174" i="1"/>
  <c r="P174" i="1"/>
  <c r="R174" i="1" s="1"/>
  <c r="O174" i="1"/>
  <c r="T174" i="1" s="1"/>
  <c r="U174" i="1" s="1"/>
  <c r="N174" i="1"/>
  <c r="M174" i="1"/>
  <c r="L174" i="1"/>
  <c r="W173" i="1"/>
  <c r="X173" i="1" s="1"/>
  <c r="R173" i="1"/>
  <c r="Q173" i="1"/>
  <c r="P173" i="1"/>
  <c r="N173" i="1"/>
  <c r="M173" i="1"/>
  <c r="O173" i="1" s="1"/>
  <c r="T173" i="1" s="1"/>
  <c r="U173" i="1" s="1"/>
  <c r="L173" i="1"/>
  <c r="W172" i="1"/>
  <c r="X172" i="1" s="1"/>
  <c r="Q172" i="1"/>
  <c r="P172" i="1"/>
  <c r="R172" i="1" s="1"/>
  <c r="N172" i="1"/>
  <c r="M172" i="1"/>
  <c r="O172" i="1" s="1"/>
  <c r="T172" i="1" s="1"/>
  <c r="U172" i="1" s="1"/>
  <c r="L172" i="1"/>
  <c r="W171" i="1"/>
  <c r="X171" i="1" s="1"/>
  <c r="Q171" i="1"/>
  <c r="P171" i="1"/>
  <c r="R171" i="1" s="1"/>
  <c r="N171" i="1"/>
  <c r="M171" i="1"/>
  <c r="O171" i="1" s="1"/>
  <c r="T171" i="1" s="1"/>
  <c r="L171" i="1"/>
  <c r="Q170" i="1"/>
  <c r="R170" i="1" s="1"/>
  <c r="P170" i="1"/>
  <c r="N170" i="1"/>
  <c r="O170" i="1" s="1"/>
  <c r="T170" i="1" s="1"/>
  <c r="U170" i="1" s="1"/>
  <c r="M170" i="1"/>
  <c r="L170" i="1"/>
  <c r="I170" i="1"/>
  <c r="H170" i="1"/>
  <c r="X169" i="1"/>
  <c r="W169" i="1"/>
  <c r="Q169" i="1"/>
  <c r="P169" i="1"/>
  <c r="R169" i="1" s="1"/>
  <c r="N169" i="1"/>
  <c r="O169" i="1" s="1"/>
  <c r="T169" i="1" s="1"/>
  <c r="M169" i="1"/>
  <c r="L169" i="1"/>
  <c r="X168" i="1"/>
  <c r="W168" i="1"/>
  <c r="Q168" i="1"/>
  <c r="R168" i="1" s="1"/>
  <c r="P168" i="1"/>
  <c r="N168" i="1"/>
  <c r="O168" i="1" s="1"/>
  <c r="T168" i="1" s="1"/>
  <c r="U168" i="1" s="1"/>
  <c r="M168" i="1"/>
  <c r="L168" i="1"/>
  <c r="W167" i="1"/>
  <c r="X167" i="1" s="1"/>
  <c r="Q167" i="1"/>
  <c r="R167" i="1" s="1"/>
  <c r="P167" i="1"/>
  <c r="N167" i="1"/>
  <c r="M167" i="1"/>
  <c r="O167" i="1" s="1"/>
  <c r="T167" i="1" s="1"/>
  <c r="U167" i="1" s="1"/>
  <c r="L167" i="1"/>
  <c r="W166" i="1"/>
  <c r="X166" i="1" s="1"/>
  <c r="Q166" i="1"/>
  <c r="P166" i="1"/>
  <c r="R166" i="1" s="1"/>
  <c r="O166" i="1"/>
  <c r="T166" i="1" s="1"/>
  <c r="N166" i="1"/>
  <c r="M166" i="1"/>
  <c r="L166" i="1"/>
  <c r="W165" i="1"/>
  <c r="X165" i="1" s="1"/>
  <c r="R165" i="1"/>
  <c r="Q165" i="1"/>
  <c r="P165" i="1"/>
  <c r="N165" i="1"/>
  <c r="M165" i="1"/>
  <c r="O165" i="1" s="1"/>
  <c r="T165" i="1" s="1"/>
  <c r="U165" i="1" s="1"/>
  <c r="L165" i="1"/>
  <c r="W164" i="1"/>
  <c r="X164" i="1" s="1"/>
  <c r="Q164" i="1"/>
  <c r="P164" i="1"/>
  <c r="R164" i="1" s="1"/>
  <c r="N164" i="1"/>
  <c r="M164" i="1"/>
  <c r="O164" i="1" s="1"/>
  <c r="T164" i="1" s="1"/>
  <c r="U164" i="1" s="1"/>
  <c r="L164" i="1"/>
  <c r="W163" i="1"/>
  <c r="X163" i="1" s="1"/>
  <c r="Q163" i="1"/>
  <c r="P163" i="1"/>
  <c r="R163" i="1" s="1"/>
  <c r="N163" i="1"/>
  <c r="M163" i="1"/>
  <c r="O163" i="1" s="1"/>
  <c r="T163" i="1" s="1"/>
  <c r="L163" i="1"/>
  <c r="X162" i="1"/>
  <c r="W162" i="1"/>
  <c r="Q162" i="1"/>
  <c r="P162" i="1"/>
  <c r="R162" i="1" s="1"/>
  <c r="N162" i="1"/>
  <c r="O162" i="1" s="1"/>
  <c r="T162" i="1" s="1"/>
  <c r="U162" i="1" s="1"/>
  <c r="M162" i="1"/>
  <c r="L162" i="1"/>
  <c r="X161" i="1"/>
  <c r="W161" i="1"/>
  <c r="Q161" i="1"/>
  <c r="R161" i="1" s="1"/>
  <c r="P161" i="1"/>
  <c r="N161" i="1"/>
  <c r="O161" i="1" s="1"/>
  <c r="T161" i="1" s="1"/>
  <c r="U161" i="1" s="1"/>
  <c r="M161" i="1"/>
  <c r="L161" i="1"/>
  <c r="X160" i="1"/>
  <c r="W160" i="1"/>
  <c r="Q160" i="1"/>
  <c r="R160" i="1" s="1"/>
  <c r="P160" i="1"/>
  <c r="O160" i="1"/>
  <c r="T160" i="1" s="1"/>
  <c r="N160" i="1"/>
  <c r="M160" i="1"/>
  <c r="L160" i="1"/>
  <c r="W159" i="1"/>
  <c r="X159" i="1" s="1"/>
  <c r="R159" i="1"/>
  <c r="Q159" i="1"/>
  <c r="P159" i="1"/>
  <c r="N159" i="1"/>
  <c r="M159" i="1"/>
  <c r="O159" i="1" s="1"/>
  <c r="T159" i="1" s="1"/>
  <c r="U159" i="1" s="1"/>
  <c r="L159" i="1"/>
  <c r="W158" i="1"/>
  <c r="X158" i="1" s="1"/>
  <c r="Q158" i="1"/>
  <c r="P158" i="1"/>
  <c r="R158" i="1" s="1"/>
  <c r="O158" i="1"/>
  <c r="T158" i="1" s="1"/>
  <c r="U158" i="1" s="1"/>
  <c r="N158" i="1"/>
  <c r="M158" i="1"/>
  <c r="L158" i="1"/>
  <c r="W157" i="1"/>
  <c r="X157" i="1" s="1"/>
  <c r="T157" i="1"/>
  <c r="Q157" i="1"/>
  <c r="P157" i="1"/>
  <c r="R157" i="1" s="1"/>
  <c r="N157" i="1"/>
  <c r="M157" i="1"/>
  <c r="O157" i="1" s="1"/>
  <c r="L157" i="1"/>
  <c r="W156" i="1"/>
  <c r="X156" i="1" s="1"/>
  <c r="Q156" i="1"/>
  <c r="P156" i="1"/>
  <c r="R156" i="1" s="1"/>
  <c r="N156" i="1"/>
  <c r="M156" i="1"/>
  <c r="O156" i="1" s="1"/>
  <c r="T156" i="1" s="1"/>
  <c r="U156" i="1" s="1"/>
  <c r="L156" i="1"/>
  <c r="X155" i="1"/>
  <c r="W155" i="1"/>
  <c r="Q155" i="1"/>
  <c r="P155" i="1"/>
  <c r="R155" i="1" s="1"/>
  <c r="N155" i="1"/>
  <c r="M155" i="1"/>
  <c r="L155" i="1"/>
  <c r="X154" i="1"/>
  <c r="W154" i="1"/>
  <c r="Q154" i="1"/>
  <c r="P154" i="1"/>
  <c r="R154" i="1" s="1"/>
  <c r="N154" i="1"/>
  <c r="M154" i="1"/>
  <c r="O154" i="1" s="1"/>
  <c r="T154" i="1" s="1"/>
  <c r="U154" i="1" s="1"/>
  <c r="L154" i="1"/>
  <c r="R153" i="1"/>
  <c r="U153" i="1" s="1"/>
  <c r="Q153" i="1"/>
  <c r="P153" i="1"/>
  <c r="O153" i="1"/>
  <c r="T153" i="1" s="1"/>
  <c r="N153" i="1"/>
  <c r="M153" i="1"/>
  <c r="L153" i="1"/>
  <c r="I153" i="1"/>
  <c r="H153" i="1"/>
  <c r="X152" i="1"/>
  <c r="W152" i="1"/>
  <c r="Q152" i="1"/>
  <c r="R152" i="1" s="1"/>
  <c r="P152" i="1"/>
  <c r="N152" i="1"/>
  <c r="O152" i="1" s="1"/>
  <c r="T152" i="1" s="1"/>
  <c r="U152" i="1" s="1"/>
  <c r="M152" i="1"/>
  <c r="L152" i="1"/>
  <c r="W151" i="1"/>
  <c r="X151" i="1" s="1"/>
  <c r="Q151" i="1"/>
  <c r="P151" i="1"/>
  <c r="R151" i="1" s="1"/>
  <c r="O151" i="1"/>
  <c r="T151" i="1" s="1"/>
  <c r="U151" i="1" s="1"/>
  <c r="N151" i="1"/>
  <c r="M151" i="1"/>
  <c r="L151" i="1"/>
  <c r="W150" i="1"/>
  <c r="X150" i="1" s="1"/>
  <c r="T150" i="1"/>
  <c r="Q150" i="1"/>
  <c r="R150" i="1" s="1"/>
  <c r="P150" i="1"/>
  <c r="O150" i="1"/>
  <c r="N150" i="1"/>
  <c r="M150" i="1"/>
  <c r="L150" i="1"/>
  <c r="W149" i="1"/>
  <c r="X149" i="1" s="1"/>
  <c r="Q149" i="1"/>
  <c r="R149" i="1" s="1"/>
  <c r="P149" i="1"/>
  <c r="N149" i="1"/>
  <c r="M149" i="1"/>
  <c r="O149" i="1" s="1"/>
  <c r="T149" i="1" s="1"/>
  <c r="U149" i="1" s="1"/>
  <c r="L149" i="1"/>
  <c r="W148" i="1"/>
  <c r="X148" i="1" s="1"/>
  <c r="Q148" i="1"/>
  <c r="P148" i="1"/>
  <c r="R148" i="1" s="1"/>
  <c r="O148" i="1"/>
  <c r="T148" i="1" s="1"/>
  <c r="N148" i="1"/>
  <c r="M148" i="1"/>
  <c r="L148" i="1"/>
  <c r="W147" i="1"/>
  <c r="X147" i="1" s="1"/>
  <c r="T147" i="1"/>
  <c r="U147" i="1" s="1"/>
  <c r="R147" i="1"/>
  <c r="Q147" i="1"/>
  <c r="P147" i="1"/>
  <c r="O147" i="1"/>
  <c r="N147" i="1"/>
  <c r="M147" i="1"/>
  <c r="L147" i="1"/>
  <c r="W146" i="1"/>
  <c r="X146" i="1" s="1"/>
  <c r="R146" i="1"/>
  <c r="Q146" i="1"/>
  <c r="P146" i="1"/>
  <c r="N146" i="1"/>
  <c r="M146" i="1"/>
  <c r="O146" i="1" s="1"/>
  <c r="T146" i="1" s="1"/>
  <c r="U146" i="1" s="1"/>
  <c r="L146" i="1"/>
  <c r="W145" i="1"/>
  <c r="X145" i="1" s="1"/>
  <c r="Q145" i="1"/>
  <c r="P145" i="1"/>
  <c r="R145" i="1" s="1"/>
  <c r="N145" i="1"/>
  <c r="M145" i="1"/>
  <c r="O145" i="1" s="1"/>
  <c r="T145" i="1" s="1"/>
  <c r="L145" i="1"/>
  <c r="W144" i="1"/>
  <c r="X144" i="1" s="1"/>
  <c r="Q144" i="1"/>
  <c r="P144" i="1"/>
  <c r="R144" i="1" s="1"/>
  <c r="N144" i="1"/>
  <c r="M144" i="1"/>
  <c r="O144" i="1" s="1"/>
  <c r="T144" i="1" s="1"/>
  <c r="U144" i="1" s="1"/>
  <c r="L144" i="1"/>
  <c r="X143" i="1"/>
  <c r="W143" i="1"/>
  <c r="Q143" i="1"/>
  <c r="P143" i="1"/>
  <c r="R143" i="1" s="1"/>
  <c r="N143" i="1"/>
  <c r="O143" i="1" s="1"/>
  <c r="T143" i="1" s="1"/>
  <c r="U143" i="1" s="1"/>
  <c r="M143" i="1"/>
  <c r="L143" i="1"/>
  <c r="X142" i="1"/>
  <c r="W142" i="1"/>
  <c r="Q142" i="1"/>
  <c r="R142" i="1" s="1"/>
  <c r="P142" i="1"/>
  <c r="N142" i="1"/>
  <c r="O142" i="1" s="1"/>
  <c r="T142" i="1" s="1"/>
  <c r="U142" i="1" s="1"/>
  <c r="M142" i="1"/>
  <c r="L142" i="1"/>
  <c r="W141" i="1"/>
  <c r="X141" i="1" s="1"/>
  <c r="Q141" i="1"/>
  <c r="R141" i="1" s="1"/>
  <c r="P141" i="1"/>
  <c r="N141" i="1"/>
  <c r="M141" i="1"/>
  <c r="O141" i="1" s="1"/>
  <c r="T141" i="1" s="1"/>
  <c r="L141" i="1"/>
  <c r="W140" i="1"/>
  <c r="X140" i="1" s="1"/>
  <c r="Q140" i="1"/>
  <c r="P140" i="1"/>
  <c r="R140" i="1" s="1"/>
  <c r="O140" i="1"/>
  <c r="T140" i="1" s="1"/>
  <c r="N140" i="1"/>
  <c r="M140" i="1"/>
  <c r="L140" i="1"/>
  <c r="Q139" i="1"/>
  <c r="P139" i="1"/>
  <c r="R139" i="1" s="1"/>
  <c r="N139" i="1"/>
  <c r="M139" i="1"/>
  <c r="O139" i="1" s="1"/>
  <c r="T139" i="1" s="1"/>
  <c r="L139" i="1"/>
  <c r="I139" i="1"/>
  <c r="H139" i="1"/>
  <c r="W138" i="1"/>
  <c r="X138" i="1" s="1"/>
  <c r="R138" i="1"/>
  <c r="Q138" i="1"/>
  <c r="P138" i="1"/>
  <c r="N138" i="1"/>
  <c r="M138" i="1"/>
  <c r="O138" i="1" s="1"/>
  <c r="T138" i="1" s="1"/>
  <c r="U138" i="1" s="1"/>
  <c r="L138" i="1"/>
  <c r="W137" i="1"/>
  <c r="X137" i="1" s="1"/>
  <c r="Q137" i="1"/>
  <c r="P137" i="1"/>
  <c r="R137" i="1" s="1"/>
  <c r="N137" i="1"/>
  <c r="M137" i="1"/>
  <c r="O137" i="1" s="1"/>
  <c r="T137" i="1" s="1"/>
  <c r="L137" i="1"/>
  <c r="W136" i="1"/>
  <c r="X136" i="1" s="1"/>
  <c r="Q136" i="1"/>
  <c r="P136" i="1"/>
  <c r="R136" i="1" s="1"/>
  <c r="N136" i="1"/>
  <c r="M136" i="1"/>
  <c r="O136" i="1" s="1"/>
  <c r="T136" i="1" s="1"/>
  <c r="U136" i="1" s="1"/>
  <c r="L136" i="1"/>
  <c r="X135" i="1"/>
  <c r="W135" i="1"/>
  <c r="Q135" i="1"/>
  <c r="P135" i="1"/>
  <c r="R135" i="1" s="1"/>
  <c r="N135" i="1"/>
  <c r="O135" i="1" s="1"/>
  <c r="T135" i="1" s="1"/>
  <c r="U135" i="1" s="1"/>
  <c r="M135" i="1"/>
  <c r="L135" i="1"/>
  <c r="X134" i="1"/>
  <c r="W134" i="1"/>
  <c r="Q134" i="1"/>
  <c r="R134" i="1" s="1"/>
  <c r="P134" i="1"/>
  <c r="N134" i="1"/>
  <c r="O134" i="1" s="1"/>
  <c r="T134" i="1" s="1"/>
  <c r="M134" i="1"/>
  <c r="L134" i="1"/>
  <c r="W133" i="1"/>
  <c r="X133" i="1" s="1"/>
  <c r="Q133" i="1"/>
  <c r="R133" i="1" s="1"/>
  <c r="P133" i="1"/>
  <c r="N133" i="1"/>
  <c r="M133" i="1"/>
  <c r="O133" i="1" s="1"/>
  <c r="T133" i="1" s="1"/>
  <c r="L133" i="1"/>
  <c r="R132" i="1"/>
  <c r="Q132" i="1"/>
  <c r="P132" i="1"/>
  <c r="N132" i="1"/>
  <c r="M132" i="1"/>
  <c r="O132" i="1" s="1"/>
  <c r="T132" i="1" s="1"/>
  <c r="U132" i="1" s="1"/>
  <c r="L132" i="1"/>
  <c r="I132" i="1"/>
  <c r="H132" i="1"/>
  <c r="W131" i="1"/>
  <c r="X131" i="1" s="1"/>
  <c r="T131" i="1"/>
  <c r="U131" i="1" s="1"/>
  <c r="R131" i="1"/>
  <c r="Q131" i="1"/>
  <c r="P131" i="1"/>
  <c r="O131" i="1"/>
  <c r="N131" i="1"/>
  <c r="M131" i="1"/>
  <c r="L131" i="1"/>
  <c r="W130" i="1"/>
  <c r="X130" i="1" s="1"/>
  <c r="R130" i="1"/>
  <c r="Q130" i="1"/>
  <c r="P130" i="1"/>
  <c r="N130" i="1"/>
  <c r="M130" i="1"/>
  <c r="O130" i="1" s="1"/>
  <c r="T130" i="1" s="1"/>
  <c r="U130" i="1" s="1"/>
  <c r="L130" i="1"/>
  <c r="W129" i="1"/>
  <c r="X129" i="1" s="1"/>
  <c r="Q129" i="1"/>
  <c r="P129" i="1"/>
  <c r="R129" i="1" s="1"/>
  <c r="N129" i="1"/>
  <c r="M129" i="1"/>
  <c r="O129" i="1" s="1"/>
  <c r="T129" i="1" s="1"/>
  <c r="U129" i="1" s="1"/>
  <c r="L129" i="1"/>
  <c r="W128" i="1"/>
  <c r="X128" i="1" s="1"/>
  <c r="Q128" i="1"/>
  <c r="P128" i="1"/>
  <c r="R128" i="1" s="1"/>
  <c r="N128" i="1"/>
  <c r="M128" i="1"/>
  <c r="O128" i="1" s="1"/>
  <c r="T128" i="1" s="1"/>
  <c r="U128" i="1" s="1"/>
  <c r="L128" i="1"/>
  <c r="X127" i="1"/>
  <c r="W127" i="1"/>
  <c r="Q127" i="1"/>
  <c r="P127" i="1"/>
  <c r="R127" i="1" s="1"/>
  <c r="N127" i="1"/>
  <c r="O127" i="1" s="1"/>
  <c r="T127" i="1" s="1"/>
  <c r="U127" i="1" s="1"/>
  <c r="M127" i="1"/>
  <c r="L127" i="1"/>
  <c r="X126" i="1"/>
  <c r="W126" i="1"/>
  <c r="Q126" i="1"/>
  <c r="R126" i="1" s="1"/>
  <c r="P126" i="1"/>
  <c r="N126" i="1"/>
  <c r="O126" i="1" s="1"/>
  <c r="T126" i="1" s="1"/>
  <c r="M126" i="1"/>
  <c r="L126" i="1"/>
  <c r="W125" i="1"/>
  <c r="X125" i="1" s="1"/>
  <c r="Q125" i="1"/>
  <c r="R125" i="1" s="1"/>
  <c r="P125" i="1"/>
  <c r="N125" i="1"/>
  <c r="M125" i="1"/>
  <c r="O125" i="1" s="1"/>
  <c r="T125" i="1" s="1"/>
  <c r="U125" i="1" s="1"/>
  <c r="L125" i="1"/>
  <c r="W124" i="1"/>
  <c r="X124" i="1" s="1"/>
  <c r="Q124" i="1"/>
  <c r="P124" i="1"/>
  <c r="R124" i="1" s="1"/>
  <c r="O124" i="1"/>
  <c r="T124" i="1" s="1"/>
  <c r="N124" i="1"/>
  <c r="M124" i="1"/>
  <c r="L124" i="1"/>
  <c r="W123" i="1"/>
  <c r="X123" i="1" s="1"/>
  <c r="T123" i="1"/>
  <c r="U123" i="1" s="1"/>
  <c r="R123" i="1"/>
  <c r="Q123" i="1"/>
  <c r="P123" i="1"/>
  <c r="O123" i="1"/>
  <c r="N123" i="1"/>
  <c r="M123" i="1"/>
  <c r="L123" i="1"/>
  <c r="W122" i="1"/>
  <c r="X122" i="1" s="1"/>
  <c r="R122" i="1"/>
  <c r="Q122" i="1"/>
  <c r="P122" i="1"/>
  <c r="N122" i="1"/>
  <c r="M122" i="1"/>
  <c r="O122" i="1" s="1"/>
  <c r="T122" i="1" s="1"/>
  <c r="U122" i="1" s="1"/>
  <c r="L122" i="1"/>
  <c r="W121" i="1"/>
  <c r="X121" i="1" s="1"/>
  <c r="Q121" i="1"/>
  <c r="P121" i="1"/>
  <c r="R121" i="1" s="1"/>
  <c r="N121" i="1"/>
  <c r="M121" i="1"/>
  <c r="O121" i="1" s="1"/>
  <c r="T121" i="1" s="1"/>
  <c r="U121" i="1" s="1"/>
  <c r="L121" i="1"/>
  <c r="W120" i="1"/>
  <c r="X120" i="1" s="1"/>
  <c r="Q120" i="1"/>
  <c r="P120" i="1"/>
  <c r="R120" i="1" s="1"/>
  <c r="N120" i="1"/>
  <c r="M120" i="1"/>
  <c r="O120" i="1" s="1"/>
  <c r="T120" i="1" s="1"/>
  <c r="L120" i="1"/>
  <c r="Q119" i="1"/>
  <c r="R119" i="1" s="1"/>
  <c r="P119" i="1"/>
  <c r="N119" i="1"/>
  <c r="M119" i="1"/>
  <c r="O119" i="1" s="1"/>
  <c r="T119" i="1" s="1"/>
  <c r="U119" i="1" s="1"/>
  <c r="L119" i="1"/>
  <c r="I119" i="1"/>
  <c r="H119" i="1"/>
  <c r="Q118" i="1"/>
  <c r="P118" i="1"/>
  <c r="R118" i="1" s="1"/>
  <c r="O118" i="1"/>
  <c r="T118" i="1" s="1"/>
  <c r="N118" i="1"/>
  <c r="M118" i="1"/>
  <c r="L118" i="1"/>
  <c r="W117" i="1"/>
  <c r="X117" i="1" s="1"/>
  <c r="T117" i="1"/>
  <c r="U117" i="1" s="1"/>
  <c r="R117" i="1"/>
  <c r="Q117" i="1"/>
  <c r="P117" i="1"/>
  <c r="O117" i="1"/>
  <c r="N117" i="1"/>
  <c r="M117" i="1"/>
  <c r="L117" i="1"/>
  <c r="W116" i="1"/>
  <c r="X116" i="1" s="1"/>
  <c r="R116" i="1"/>
  <c r="Q116" i="1"/>
  <c r="P116" i="1"/>
  <c r="N116" i="1"/>
  <c r="M116" i="1"/>
  <c r="O116" i="1" s="1"/>
  <c r="T116" i="1" s="1"/>
  <c r="U116" i="1" s="1"/>
  <c r="L116" i="1"/>
  <c r="W115" i="1"/>
  <c r="X115" i="1" s="1"/>
  <c r="Q115" i="1"/>
  <c r="P115" i="1"/>
  <c r="R115" i="1" s="1"/>
  <c r="N115" i="1"/>
  <c r="M115" i="1"/>
  <c r="O115" i="1" s="1"/>
  <c r="T115" i="1" s="1"/>
  <c r="L115" i="1"/>
  <c r="W114" i="1"/>
  <c r="X114" i="1" s="1"/>
  <c r="Q114" i="1"/>
  <c r="P114" i="1"/>
  <c r="R114" i="1" s="1"/>
  <c r="N114" i="1"/>
  <c r="M114" i="1"/>
  <c r="O114" i="1" s="1"/>
  <c r="T114" i="1" s="1"/>
  <c r="U114" i="1" s="1"/>
  <c r="L114" i="1"/>
  <c r="X113" i="1"/>
  <c r="W113" i="1"/>
  <c r="Q113" i="1"/>
  <c r="P113" i="1"/>
  <c r="R113" i="1" s="1"/>
  <c r="N113" i="1"/>
  <c r="O113" i="1" s="1"/>
  <c r="T113" i="1" s="1"/>
  <c r="U113" i="1" s="1"/>
  <c r="M113" i="1"/>
  <c r="L113" i="1"/>
  <c r="X112" i="1"/>
  <c r="W112" i="1"/>
  <c r="Q112" i="1"/>
  <c r="R112" i="1" s="1"/>
  <c r="P112" i="1"/>
  <c r="N112" i="1"/>
  <c r="O112" i="1" s="1"/>
  <c r="T112" i="1" s="1"/>
  <c r="M112" i="1"/>
  <c r="L112" i="1"/>
  <c r="W111" i="1"/>
  <c r="X111" i="1" s="1"/>
  <c r="Q111" i="1"/>
  <c r="R111" i="1" s="1"/>
  <c r="P111" i="1"/>
  <c r="N111" i="1"/>
  <c r="M111" i="1"/>
  <c r="O111" i="1" s="1"/>
  <c r="T111" i="1" s="1"/>
  <c r="U111" i="1" s="1"/>
  <c r="L111" i="1"/>
  <c r="R110" i="1"/>
  <c r="Q110" i="1"/>
  <c r="P110" i="1"/>
  <c r="N110" i="1"/>
  <c r="M110" i="1"/>
  <c r="O110" i="1" s="1"/>
  <c r="T110" i="1" s="1"/>
  <c r="U110" i="1" s="1"/>
  <c r="L110" i="1"/>
  <c r="I110" i="1"/>
  <c r="H110" i="1"/>
  <c r="W109" i="1"/>
  <c r="X109" i="1" s="1"/>
  <c r="T109" i="1"/>
  <c r="U109" i="1" s="1"/>
  <c r="R109" i="1"/>
  <c r="Q109" i="1"/>
  <c r="P109" i="1"/>
  <c r="O109" i="1"/>
  <c r="N109" i="1"/>
  <c r="M109" i="1"/>
  <c r="L109" i="1"/>
  <c r="W108" i="1"/>
  <c r="X108" i="1" s="1"/>
  <c r="R108" i="1"/>
  <c r="Q108" i="1"/>
  <c r="P108" i="1"/>
  <c r="N108" i="1"/>
  <c r="M108" i="1"/>
  <c r="O108" i="1" s="1"/>
  <c r="T108" i="1" s="1"/>
  <c r="U108" i="1" s="1"/>
  <c r="L108" i="1"/>
  <c r="W107" i="1"/>
  <c r="X107" i="1" s="1"/>
  <c r="Q107" i="1"/>
  <c r="P107" i="1"/>
  <c r="R107" i="1" s="1"/>
  <c r="N107" i="1"/>
  <c r="M107" i="1"/>
  <c r="O107" i="1" s="1"/>
  <c r="T107" i="1" s="1"/>
  <c r="L107" i="1"/>
  <c r="W106" i="1"/>
  <c r="X106" i="1" s="1"/>
  <c r="Q106" i="1"/>
  <c r="P106" i="1"/>
  <c r="R106" i="1" s="1"/>
  <c r="N106" i="1"/>
  <c r="M106" i="1"/>
  <c r="O106" i="1" s="1"/>
  <c r="T106" i="1" s="1"/>
  <c r="U106" i="1" s="1"/>
  <c r="L106" i="1"/>
  <c r="X105" i="1"/>
  <c r="W105" i="1"/>
  <c r="Q105" i="1"/>
  <c r="P105" i="1"/>
  <c r="R105" i="1" s="1"/>
  <c r="N105" i="1"/>
  <c r="O105" i="1" s="1"/>
  <c r="T105" i="1" s="1"/>
  <c r="U105" i="1" s="1"/>
  <c r="M105" i="1"/>
  <c r="L105" i="1"/>
  <c r="X104" i="1"/>
  <c r="W104" i="1"/>
  <c r="Q104" i="1"/>
  <c r="R104" i="1" s="1"/>
  <c r="P104" i="1"/>
  <c r="N104" i="1"/>
  <c r="O104" i="1" s="1"/>
  <c r="T104" i="1" s="1"/>
  <c r="M104" i="1"/>
  <c r="L104" i="1"/>
  <c r="W103" i="1"/>
  <c r="X103" i="1" s="1"/>
  <c r="Q103" i="1"/>
  <c r="R103" i="1" s="1"/>
  <c r="P103" i="1"/>
  <c r="N103" i="1"/>
  <c r="M103" i="1"/>
  <c r="O103" i="1" s="1"/>
  <c r="T103" i="1" s="1"/>
  <c r="U103" i="1" s="1"/>
  <c r="L103" i="1"/>
  <c r="W102" i="1"/>
  <c r="X102" i="1" s="1"/>
  <c r="Q102" i="1"/>
  <c r="P102" i="1"/>
  <c r="R102" i="1" s="1"/>
  <c r="O102" i="1"/>
  <c r="T102" i="1" s="1"/>
  <c r="N102" i="1"/>
  <c r="M102" i="1"/>
  <c r="L102" i="1"/>
  <c r="W101" i="1"/>
  <c r="X101" i="1" s="1"/>
  <c r="T101" i="1"/>
  <c r="U101" i="1" s="1"/>
  <c r="R101" i="1"/>
  <c r="Q101" i="1"/>
  <c r="P101" i="1"/>
  <c r="O101" i="1"/>
  <c r="N101" i="1"/>
  <c r="M101" i="1"/>
  <c r="L101" i="1"/>
  <c r="W100" i="1"/>
  <c r="X100" i="1" s="1"/>
  <c r="R100" i="1"/>
  <c r="Q100" i="1"/>
  <c r="P100" i="1"/>
  <c r="N100" i="1"/>
  <c r="M100" i="1"/>
  <c r="O100" i="1" s="1"/>
  <c r="T100" i="1" s="1"/>
  <c r="U100" i="1" s="1"/>
  <c r="L100" i="1"/>
  <c r="W99" i="1"/>
  <c r="X99" i="1" s="1"/>
  <c r="Q99" i="1"/>
  <c r="P99" i="1"/>
  <c r="R99" i="1" s="1"/>
  <c r="N99" i="1"/>
  <c r="M99" i="1"/>
  <c r="O99" i="1" s="1"/>
  <c r="T99" i="1" s="1"/>
  <c r="U99" i="1" s="1"/>
  <c r="L99" i="1"/>
  <c r="W98" i="1"/>
  <c r="X98" i="1" s="1"/>
  <c r="T98" i="1"/>
  <c r="Q98" i="1"/>
  <c r="P98" i="1"/>
  <c r="R98" i="1" s="1"/>
  <c r="N98" i="1"/>
  <c r="M98" i="1"/>
  <c r="O98" i="1" s="1"/>
  <c r="L98" i="1"/>
  <c r="X97" i="1"/>
  <c r="W97" i="1"/>
  <c r="Q97" i="1"/>
  <c r="P97" i="1"/>
  <c r="R97" i="1" s="1"/>
  <c r="N97" i="1"/>
  <c r="O97" i="1" s="1"/>
  <c r="T97" i="1" s="1"/>
  <c r="U97" i="1" s="1"/>
  <c r="M97" i="1"/>
  <c r="L97" i="1"/>
  <c r="X96" i="1"/>
  <c r="W96" i="1"/>
  <c r="Q96" i="1"/>
  <c r="R96" i="1" s="1"/>
  <c r="P96" i="1"/>
  <c r="N96" i="1"/>
  <c r="O96" i="1" s="1"/>
  <c r="T96" i="1" s="1"/>
  <c r="M96" i="1"/>
  <c r="L96" i="1"/>
  <c r="R95" i="1"/>
  <c r="Q95" i="1"/>
  <c r="P95" i="1"/>
  <c r="O95" i="1"/>
  <c r="T95" i="1" s="1"/>
  <c r="N95" i="1"/>
  <c r="M95" i="1"/>
  <c r="L95" i="1"/>
  <c r="I95" i="1"/>
  <c r="H95" i="1"/>
  <c r="W94" i="1"/>
  <c r="X94" i="1" s="1"/>
  <c r="Q94" i="1"/>
  <c r="P94" i="1"/>
  <c r="R94" i="1" s="1"/>
  <c r="O94" i="1"/>
  <c r="T94" i="1" s="1"/>
  <c r="U94" i="1" s="1"/>
  <c r="N94" i="1"/>
  <c r="M94" i="1"/>
  <c r="L94" i="1"/>
  <c r="W93" i="1"/>
  <c r="X93" i="1" s="1"/>
  <c r="R93" i="1"/>
  <c r="Q93" i="1"/>
  <c r="P93" i="1"/>
  <c r="O93" i="1"/>
  <c r="T93" i="1" s="1"/>
  <c r="U93" i="1" s="1"/>
  <c r="N93" i="1"/>
  <c r="M93" i="1"/>
  <c r="L93" i="1"/>
  <c r="W92" i="1"/>
  <c r="X92" i="1" s="1"/>
  <c r="R92" i="1"/>
  <c r="Q92" i="1"/>
  <c r="P92" i="1"/>
  <c r="N92" i="1"/>
  <c r="M92" i="1"/>
  <c r="O92" i="1" s="1"/>
  <c r="T92" i="1" s="1"/>
  <c r="L92" i="1"/>
  <c r="Q91" i="1"/>
  <c r="P91" i="1"/>
  <c r="R91" i="1" s="1"/>
  <c r="N91" i="1"/>
  <c r="O91" i="1" s="1"/>
  <c r="T91" i="1" s="1"/>
  <c r="U91" i="1" s="1"/>
  <c r="M91" i="1"/>
  <c r="L91" i="1"/>
  <c r="I91" i="1"/>
  <c r="H91" i="1"/>
  <c r="W90" i="1"/>
  <c r="X90" i="1" s="1"/>
  <c r="U90" i="1"/>
  <c r="T90" i="1"/>
  <c r="Q90" i="1"/>
  <c r="P90" i="1"/>
  <c r="R90" i="1" s="1"/>
  <c r="N90" i="1"/>
  <c r="M90" i="1"/>
  <c r="O90" i="1" s="1"/>
  <c r="L90" i="1"/>
  <c r="X89" i="1"/>
  <c r="W89" i="1"/>
  <c r="Q89" i="1"/>
  <c r="P89" i="1"/>
  <c r="R89" i="1" s="1"/>
  <c r="O89" i="1"/>
  <c r="T89" i="1" s="1"/>
  <c r="U89" i="1" s="1"/>
  <c r="N89" i="1"/>
  <c r="M89" i="1"/>
  <c r="L89" i="1"/>
  <c r="X88" i="1"/>
  <c r="W88" i="1"/>
  <c r="Q88" i="1"/>
  <c r="R88" i="1" s="1"/>
  <c r="P88" i="1"/>
  <c r="N88" i="1"/>
  <c r="O88" i="1" s="1"/>
  <c r="T88" i="1" s="1"/>
  <c r="U88" i="1" s="1"/>
  <c r="M88" i="1"/>
  <c r="L88" i="1"/>
  <c r="W87" i="1"/>
  <c r="X87" i="1" s="1"/>
  <c r="Q87" i="1"/>
  <c r="R87" i="1" s="1"/>
  <c r="P87" i="1"/>
  <c r="N87" i="1"/>
  <c r="M87" i="1"/>
  <c r="L87" i="1"/>
  <c r="W86" i="1"/>
  <c r="X86" i="1" s="1"/>
  <c r="U86" i="1"/>
  <c r="Q86" i="1"/>
  <c r="P86" i="1"/>
  <c r="R86" i="1" s="1"/>
  <c r="O86" i="1"/>
  <c r="T86" i="1" s="1"/>
  <c r="N86" i="1"/>
  <c r="M86" i="1"/>
  <c r="L86" i="1"/>
  <c r="W85" i="1"/>
  <c r="X85" i="1" s="1"/>
  <c r="U85" i="1"/>
  <c r="T85" i="1"/>
  <c r="R85" i="1"/>
  <c r="Q85" i="1"/>
  <c r="P85" i="1"/>
  <c r="O85" i="1"/>
  <c r="N85" i="1"/>
  <c r="M85" i="1"/>
  <c r="L85" i="1"/>
  <c r="W84" i="1"/>
  <c r="X84" i="1" s="1"/>
  <c r="R84" i="1"/>
  <c r="Q84" i="1"/>
  <c r="P84" i="1"/>
  <c r="O84" i="1"/>
  <c r="T84" i="1" s="1"/>
  <c r="U84" i="1" s="1"/>
  <c r="N84" i="1"/>
  <c r="M84" i="1"/>
  <c r="L84" i="1"/>
  <c r="W83" i="1"/>
  <c r="X83" i="1" s="1"/>
  <c r="Q83" i="1"/>
  <c r="R83" i="1" s="1"/>
  <c r="P83" i="1"/>
  <c r="N83" i="1"/>
  <c r="M83" i="1"/>
  <c r="O83" i="1" s="1"/>
  <c r="T83" i="1" s="1"/>
  <c r="L83" i="1"/>
  <c r="W82" i="1"/>
  <c r="X82" i="1" s="1"/>
  <c r="Q82" i="1"/>
  <c r="P82" i="1"/>
  <c r="R82" i="1" s="1"/>
  <c r="N82" i="1"/>
  <c r="M82" i="1"/>
  <c r="O82" i="1" s="1"/>
  <c r="T82" i="1" s="1"/>
  <c r="U82" i="1" s="1"/>
  <c r="L82" i="1"/>
  <c r="X81" i="1"/>
  <c r="W81" i="1"/>
  <c r="Q81" i="1"/>
  <c r="P81" i="1"/>
  <c r="R81" i="1" s="1"/>
  <c r="O81" i="1"/>
  <c r="T81" i="1" s="1"/>
  <c r="U81" i="1" s="1"/>
  <c r="N81" i="1"/>
  <c r="M81" i="1"/>
  <c r="L81" i="1"/>
  <c r="X80" i="1"/>
  <c r="W80" i="1"/>
  <c r="T80" i="1"/>
  <c r="Q80" i="1"/>
  <c r="R80" i="1" s="1"/>
  <c r="P80" i="1"/>
  <c r="N80" i="1"/>
  <c r="O80" i="1" s="1"/>
  <c r="M80" i="1"/>
  <c r="L80" i="1"/>
  <c r="W79" i="1"/>
  <c r="X79" i="1" s="1"/>
  <c r="Q79" i="1"/>
  <c r="R79" i="1" s="1"/>
  <c r="P79" i="1"/>
  <c r="N79" i="1"/>
  <c r="M79" i="1"/>
  <c r="L79" i="1"/>
  <c r="W78" i="1"/>
  <c r="X78" i="1" s="1"/>
  <c r="Q78" i="1"/>
  <c r="P78" i="1"/>
  <c r="R78" i="1" s="1"/>
  <c r="U78" i="1" s="1"/>
  <c r="O78" i="1"/>
  <c r="T78" i="1" s="1"/>
  <c r="N78" i="1"/>
  <c r="M78" i="1"/>
  <c r="L78" i="1"/>
  <c r="W77" i="1"/>
  <c r="X77" i="1" s="1"/>
  <c r="R77" i="1"/>
  <c r="Q77" i="1"/>
  <c r="P77" i="1"/>
  <c r="O77" i="1"/>
  <c r="T77" i="1" s="1"/>
  <c r="U77" i="1" s="1"/>
  <c r="N77" i="1"/>
  <c r="M77" i="1"/>
  <c r="L77" i="1"/>
  <c r="Q76" i="1"/>
  <c r="P76" i="1"/>
  <c r="R76" i="1" s="1"/>
  <c r="N76" i="1"/>
  <c r="M76" i="1"/>
  <c r="O76" i="1" s="1"/>
  <c r="T76" i="1" s="1"/>
  <c r="U76" i="1" s="1"/>
  <c r="L76" i="1"/>
  <c r="I76" i="1"/>
  <c r="H76" i="1"/>
  <c r="W75" i="1"/>
  <c r="X75" i="1" s="1"/>
  <c r="Q75" i="1"/>
  <c r="P75" i="1"/>
  <c r="R75" i="1" s="1"/>
  <c r="N75" i="1"/>
  <c r="M75" i="1"/>
  <c r="O75" i="1" s="1"/>
  <c r="T75" i="1" s="1"/>
  <c r="L75" i="1"/>
  <c r="W74" i="1"/>
  <c r="X74" i="1" s="1"/>
  <c r="U74" i="1"/>
  <c r="T74" i="1"/>
  <c r="Q74" i="1"/>
  <c r="P74" i="1"/>
  <c r="R74" i="1" s="1"/>
  <c r="N74" i="1"/>
  <c r="M74" i="1"/>
  <c r="O74" i="1" s="1"/>
  <c r="L74" i="1"/>
  <c r="X73" i="1"/>
  <c r="W73" i="1"/>
  <c r="Q73" i="1"/>
  <c r="P73" i="1"/>
  <c r="R73" i="1" s="1"/>
  <c r="O73" i="1"/>
  <c r="T73" i="1" s="1"/>
  <c r="U73" i="1" s="1"/>
  <c r="N73" i="1"/>
  <c r="M73" i="1"/>
  <c r="L73" i="1"/>
  <c r="X72" i="1"/>
  <c r="W72" i="1"/>
  <c r="Q72" i="1"/>
  <c r="R72" i="1" s="1"/>
  <c r="P72" i="1"/>
  <c r="N72" i="1"/>
  <c r="O72" i="1" s="1"/>
  <c r="T72" i="1" s="1"/>
  <c r="M72" i="1"/>
  <c r="L72" i="1"/>
  <c r="W71" i="1"/>
  <c r="X71" i="1" s="1"/>
  <c r="Q71" i="1"/>
  <c r="R71" i="1" s="1"/>
  <c r="P71" i="1"/>
  <c r="N71" i="1"/>
  <c r="M71" i="1"/>
  <c r="L71" i="1"/>
  <c r="W70" i="1"/>
  <c r="X70" i="1" s="1"/>
  <c r="Q70" i="1"/>
  <c r="P70" i="1"/>
  <c r="R70" i="1" s="1"/>
  <c r="U70" i="1" s="1"/>
  <c r="O70" i="1"/>
  <c r="T70" i="1" s="1"/>
  <c r="N70" i="1"/>
  <c r="M70" i="1"/>
  <c r="L70" i="1"/>
  <c r="W69" i="1"/>
  <c r="X69" i="1" s="1"/>
  <c r="T69" i="1"/>
  <c r="R69" i="1"/>
  <c r="U69" i="1" s="1"/>
  <c r="Q69" i="1"/>
  <c r="P69" i="1"/>
  <c r="O69" i="1"/>
  <c r="N69" i="1"/>
  <c r="M69" i="1"/>
  <c r="L69" i="1"/>
  <c r="W68" i="1"/>
  <c r="X68" i="1" s="1"/>
  <c r="R68" i="1"/>
  <c r="Q68" i="1"/>
  <c r="P68" i="1"/>
  <c r="O68" i="1"/>
  <c r="T68" i="1" s="1"/>
  <c r="U68" i="1" s="1"/>
  <c r="N68" i="1"/>
  <c r="M68" i="1"/>
  <c r="L68" i="1"/>
  <c r="W67" i="1"/>
  <c r="X67" i="1" s="1"/>
  <c r="Q67" i="1"/>
  <c r="P67" i="1"/>
  <c r="R67" i="1" s="1"/>
  <c r="N67" i="1"/>
  <c r="M67" i="1"/>
  <c r="O67" i="1" s="1"/>
  <c r="T67" i="1" s="1"/>
  <c r="L67" i="1"/>
  <c r="W66" i="1"/>
  <c r="X66" i="1" s="1"/>
  <c r="Q66" i="1"/>
  <c r="P66" i="1"/>
  <c r="R66" i="1" s="1"/>
  <c r="N66" i="1"/>
  <c r="M66" i="1"/>
  <c r="O66" i="1" s="1"/>
  <c r="T66" i="1" s="1"/>
  <c r="U66" i="1" s="1"/>
  <c r="L66" i="1"/>
  <c r="X65" i="1"/>
  <c r="W65" i="1"/>
  <c r="Q65" i="1"/>
  <c r="P65" i="1"/>
  <c r="R65" i="1" s="1"/>
  <c r="O65" i="1"/>
  <c r="T65" i="1" s="1"/>
  <c r="U65" i="1" s="1"/>
  <c r="N65" i="1"/>
  <c r="M65" i="1"/>
  <c r="L65" i="1"/>
  <c r="X64" i="1"/>
  <c r="W64" i="1"/>
  <c r="T64" i="1"/>
  <c r="Q64" i="1"/>
  <c r="R64" i="1" s="1"/>
  <c r="P64" i="1"/>
  <c r="N64" i="1"/>
  <c r="O64" i="1" s="1"/>
  <c r="M64" i="1"/>
  <c r="L64" i="1"/>
  <c r="T63" i="1"/>
  <c r="U63" i="1" s="1"/>
  <c r="R63" i="1"/>
  <c r="Q63" i="1"/>
  <c r="P63" i="1"/>
  <c r="O63" i="1"/>
  <c r="N63" i="1"/>
  <c r="M63" i="1"/>
  <c r="L63" i="1"/>
  <c r="I63" i="1"/>
  <c r="H63" i="1"/>
  <c r="W62" i="1"/>
  <c r="X62" i="1" s="1"/>
  <c r="Q62" i="1"/>
  <c r="P62" i="1"/>
  <c r="O62" i="1"/>
  <c r="T62" i="1" s="1"/>
  <c r="N62" i="1"/>
  <c r="M62" i="1"/>
  <c r="L62" i="1"/>
  <c r="W61" i="1"/>
  <c r="X61" i="1" s="1"/>
  <c r="R61" i="1"/>
  <c r="Q61" i="1"/>
  <c r="P61" i="1"/>
  <c r="O61" i="1"/>
  <c r="T61" i="1" s="1"/>
  <c r="U61" i="1" s="1"/>
  <c r="N61" i="1"/>
  <c r="M61" i="1"/>
  <c r="L61" i="1"/>
  <c r="W60" i="1"/>
  <c r="X60" i="1" s="1"/>
  <c r="R60" i="1"/>
  <c r="Q60" i="1"/>
  <c r="P60" i="1"/>
  <c r="N60" i="1"/>
  <c r="M60" i="1"/>
  <c r="O60" i="1" s="1"/>
  <c r="T60" i="1" s="1"/>
  <c r="U60" i="1" s="1"/>
  <c r="L60" i="1"/>
  <c r="W59" i="1"/>
  <c r="X59" i="1" s="1"/>
  <c r="R59" i="1"/>
  <c r="Q59" i="1"/>
  <c r="P59" i="1"/>
  <c r="N59" i="1"/>
  <c r="M59" i="1"/>
  <c r="O59" i="1" s="1"/>
  <c r="T59" i="1" s="1"/>
  <c r="L59" i="1"/>
  <c r="W58" i="1"/>
  <c r="X58" i="1" s="1"/>
  <c r="Q58" i="1"/>
  <c r="P58" i="1"/>
  <c r="R58" i="1" s="1"/>
  <c r="N58" i="1"/>
  <c r="M58" i="1"/>
  <c r="O58" i="1" s="1"/>
  <c r="T58" i="1" s="1"/>
  <c r="U58" i="1" s="1"/>
  <c r="L58" i="1"/>
  <c r="X57" i="1"/>
  <c r="W57" i="1"/>
  <c r="Q57" i="1"/>
  <c r="P57" i="1"/>
  <c r="O57" i="1"/>
  <c r="T57" i="1" s="1"/>
  <c r="N57" i="1"/>
  <c r="M57" i="1"/>
  <c r="L57" i="1"/>
  <c r="X56" i="1"/>
  <c r="W56" i="1"/>
  <c r="R56" i="1"/>
  <c r="Q56" i="1"/>
  <c r="P56" i="1"/>
  <c r="N56" i="1"/>
  <c r="O56" i="1" s="1"/>
  <c r="T56" i="1" s="1"/>
  <c r="U56" i="1" s="1"/>
  <c r="M56" i="1"/>
  <c r="L56" i="1"/>
  <c r="W55" i="1"/>
  <c r="X55" i="1" s="1"/>
  <c r="Q55" i="1"/>
  <c r="R55" i="1" s="1"/>
  <c r="P55" i="1"/>
  <c r="N55" i="1"/>
  <c r="M55" i="1"/>
  <c r="O55" i="1" s="1"/>
  <c r="T55" i="1" s="1"/>
  <c r="L55" i="1"/>
  <c r="W54" i="1"/>
  <c r="X54" i="1" s="1"/>
  <c r="Q54" i="1"/>
  <c r="R54" i="1" s="1"/>
  <c r="P54" i="1"/>
  <c r="N54" i="1"/>
  <c r="M54" i="1"/>
  <c r="O54" i="1" s="1"/>
  <c r="T54" i="1" s="1"/>
  <c r="L54" i="1"/>
  <c r="W53" i="1"/>
  <c r="X53" i="1" s="1"/>
  <c r="Q53" i="1"/>
  <c r="P53" i="1"/>
  <c r="R53" i="1" s="1"/>
  <c r="O53" i="1"/>
  <c r="T53" i="1" s="1"/>
  <c r="U53" i="1" s="1"/>
  <c r="N53" i="1"/>
  <c r="M53" i="1"/>
  <c r="L53" i="1"/>
  <c r="X52" i="1"/>
  <c r="W52" i="1"/>
  <c r="Q52" i="1"/>
  <c r="P52" i="1"/>
  <c r="R52" i="1" s="1"/>
  <c r="N52" i="1"/>
  <c r="M52" i="1"/>
  <c r="O52" i="1" s="1"/>
  <c r="T52" i="1" s="1"/>
  <c r="U52" i="1" s="1"/>
  <c r="L52" i="1"/>
  <c r="Q51" i="1"/>
  <c r="P51" i="1"/>
  <c r="N51" i="1"/>
  <c r="O51" i="1" s="1"/>
  <c r="T51" i="1" s="1"/>
  <c r="M51" i="1"/>
  <c r="L51" i="1"/>
  <c r="I51" i="1"/>
  <c r="H51" i="1"/>
  <c r="X50" i="1"/>
  <c r="W50" i="1"/>
  <c r="Q50" i="1"/>
  <c r="P50" i="1"/>
  <c r="N50" i="1"/>
  <c r="M50" i="1"/>
  <c r="L50" i="1"/>
  <c r="X49" i="1"/>
  <c r="W49" i="1"/>
  <c r="Q49" i="1"/>
  <c r="P49" i="1"/>
  <c r="R49" i="1" s="1"/>
  <c r="N49" i="1"/>
  <c r="O49" i="1" s="1"/>
  <c r="T49" i="1" s="1"/>
  <c r="U49" i="1" s="1"/>
  <c r="M49" i="1"/>
  <c r="L49" i="1"/>
  <c r="X48" i="1"/>
  <c r="W48" i="1"/>
  <c r="Q48" i="1"/>
  <c r="R48" i="1" s="1"/>
  <c r="P48" i="1"/>
  <c r="N48" i="1"/>
  <c r="O48" i="1" s="1"/>
  <c r="T48" i="1" s="1"/>
  <c r="M48" i="1"/>
  <c r="L48" i="1"/>
  <c r="X47" i="1"/>
  <c r="W47" i="1"/>
  <c r="Q47" i="1"/>
  <c r="R47" i="1" s="1"/>
  <c r="U47" i="1" s="1"/>
  <c r="P47" i="1"/>
  <c r="O47" i="1"/>
  <c r="T47" i="1" s="1"/>
  <c r="N47" i="1"/>
  <c r="M47" i="1"/>
  <c r="L47" i="1"/>
  <c r="W46" i="1"/>
  <c r="X46" i="1" s="1"/>
  <c r="Q46" i="1"/>
  <c r="P46" i="1"/>
  <c r="R46" i="1" s="1"/>
  <c r="N46" i="1"/>
  <c r="M46" i="1"/>
  <c r="O46" i="1" s="1"/>
  <c r="T46" i="1" s="1"/>
  <c r="L46" i="1"/>
  <c r="W45" i="1"/>
  <c r="X45" i="1" s="1"/>
  <c r="R45" i="1"/>
  <c r="Q45" i="1"/>
  <c r="P45" i="1"/>
  <c r="N45" i="1"/>
  <c r="M45" i="1"/>
  <c r="O45" i="1" s="1"/>
  <c r="T45" i="1" s="1"/>
  <c r="U45" i="1" s="1"/>
  <c r="L45" i="1"/>
  <c r="W44" i="1"/>
  <c r="X44" i="1" s="1"/>
  <c r="Q44" i="1"/>
  <c r="P44" i="1"/>
  <c r="R44" i="1" s="1"/>
  <c r="N44" i="1"/>
  <c r="M44" i="1"/>
  <c r="O44" i="1" s="1"/>
  <c r="T44" i="1" s="1"/>
  <c r="L44" i="1"/>
  <c r="W43" i="1"/>
  <c r="X43" i="1" s="1"/>
  <c r="R43" i="1"/>
  <c r="Q43" i="1"/>
  <c r="P43" i="1"/>
  <c r="N43" i="1"/>
  <c r="M43" i="1"/>
  <c r="O43" i="1" s="1"/>
  <c r="T43" i="1" s="1"/>
  <c r="U43" i="1" s="1"/>
  <c r="L43" i="1"/>
  <c r="X42" i="1"/>
  <c r="W42" i="1"/>
  <c r="Q42" i="1"/>
  <c r="P42" i="1"/>
  <c r="R42" i="1" s="1"/>
  <c r="N42" i="1"/>
  <c r="M42" i="1"/>
  <c r="L42" i="1"/>
  <c r="R41" i="1"/>
  <c r="Q41" i="1"/>
  <c r="P41" i="1"/>
  <c r="N41" i="1"/>
  <c r="O41" i="1" s="1"/>
  <c r="T41" i="1" s="1"/>
  <c r="U41" i="1" s="1"/>
  <c r="M41" i="1"/>
  <c r="L41" i="1"/>
  <c r="I41" i="1"/>
  <c r="H41" i="1"/>
  <c r="X40" i="1"/>
  <c r="W40" i="1"/>
  <c r="Q40" i="1"/>
  <c r="R40" i="1" s="1"/>
  <c r="P40" i="1"/>
  <c r="O40" i="1"/>
  <c r="T40" i="1" s="1"/>
  <c r="N40" i="1"/>
  <c r="M40" i="1"/>
  <c r="L40" i="1"/>
  <c r="X39" i="1"/>
  <c r="W39" i="1"/>
  <c r="Q39" i="1"/>
  <c r="P39" i="1"/>
  <c r="R39" i="1" s="1"/>
  <c r="N39" i="1"/>
  <c r="M39" i="1"/>
  <c r="O39" i="1" s="1"/>
  <c r="T39" i="1" s="1"/>
  <c r="U39" i="1" s="1"/>
  <c r="L39" i="1"/>
  <c r="W38" i="1"/>
  <c r="X38" i="1" s="1"/>
  <c r="T38" i="1"/>
  <c r="Q38" i="1"/>
  <c r="P38" i="1"/>
  <c r="R38" i="1" s="1"/>
  <c r="O38" i="1"/>
  <c r="N38" i="1"/>
  <c r="M38" i="1"/>
  <c r="L38" i="1"/>
  <c r="X37" i="1"/>
  <c r="W37" i="1"/>
  <c r="R37" i="1"/>
  <c r="Q37" i="1"/>
  <c r="P37" i="1"/>
  <c r="N37" i="1"/>
  <c r="M37" i="1"/>
  <c r="O37" i="1" s="1"/>
  <c r="T37" i="1" s="1"/>
  <c r="U37" i="1" s="1"/>
  <c r="L37" i="1"/>
  <c r="W36" i="1"/>
  <c r="X36" i="1" s="1"/>
  <c r="Q36" i="1"/>
  <c r="P36" i="1"/>
  <c r="R36" i="1" s="1"/>
  <c r="N36" i="1"/>
  <c r="M36" i="1"/>
  <c r="O36" i="1" s="1"/>
  <c r="T36" i="1" s="1"/>
  <c r="L36" i="1"/>
  <c r="X35" i="1"/>
  <c r="W35" i="1"/>
  <c r="Q35" i="1"/>
  <c r="P35" i="1"/>
  <c r="R35" i="1" s="1"/>
  <c r="N35" i="1"/>
  <c r="M35" i="1"/>
  <c r="O35" i="1" s="1"/>
  <c r="T35" i="1" s="1"/>
  <c r="U35" i="1" s="1"/>
  <c r="L35" i="1"/>
  <c r="X34" i="1"/>
  <c r="W34" i="1"/>
  <c r="Q34" i="1"/>
  <c r="P34" i="1"/>
  <c r="R34" i="1" s="1"/>
  <c r="O34" i="1"/>
  <c r="T34" i="1" s="1"/>
  <c r="U34" i="1" s="1"/>
  <c r="N34" i="1"/>
  <c r="M34" i="1"/>
  <c r="L34" i="1"/>
  <c r="X33" i="1"/>
  <c r="W33" i="1"/>
  <c r="R33" i="1"/>
  <c r="Q33" i="1"/>
  <c r="P33" i="1"/>
  <c r="N33" i="1"/>
  <c r="O33" i="1" s="1"/>
  <c r="T33" i="1" s="1"/>
  <c r="U33" i="1" s="1"/>
  <c r="M33" i="1"/>
  <c r="L33" i="1"/>
  <c r="W32" i="1"/>
  <c r="X32" i="1" s="1"/>
  <c r="Q32" i="1"/>
  <c r="R32" i="1" s="1"/>
  <c r="P32" i="1"/>
  <c r="N32" i="1"/>
  <c r="M32" i="1"/>
  <c r="O32" i="1" s="1"/>
  <c r="T32" i="1" s="1"/>
  <c r="L32" i="1"/>
  <c r="W31" i="1"/>
  <c r="X31" i="1" s="1"/>
  <c r="Q31" i="1"/>
  <c r="P31" i="1"/>
  <c r="R31" i="1" s="1"/>
  <c r="N31" i="1"/>
  <c r="M31" i="1"/>
  <c r="O31" i="1" s="1"/>
  <c r="T31" i="1" s="1"/>
  <c r="U31" i="1" s="1"/>
  <c r="L31" i="1"/>
  <c r="W30" i="1"/>
  <c r="X30" i="1" s="1"/>
  <c r="T30" i="1"/>
  <c r="U30" i="1" s="1"/>
  <c r="Q30" i="1"/>
  <c r="P30" i="1"/>
  <c r="R30" i="1" s="1"/>
  <c r="O30" i="1"/>
  <c r="N30" i="1"/>
  <c r="M30" i="1"/>
  <c r="L30" i="1"/>
  <c r="X29" i="1"/>
  <c r="W29" i="1"/>
  <c r="R29" i="1"/>
  <c r="Q29" i="1"/>
  <c r="P29" i="1"/>
  <c r="N29" i="1"/>
  <c r="M29" i="1"/>
  <c r="O29" i="1" s="1"/>
  <c r="T29" i="1" s="1"/>
  <c r="U29" i="1" s="1"/>
  <c r="L29" i="1"/>
  <c r="W28" i="1"/>
  <c r="X28" i="1" s="1"/>
  <c r="Q28" i="1"/>
  <c r="P28" i="1"/>
  <c r="R28" i="1" s="1"/>
  <c r="N28" i="1"/>
  <c r="M28" i="1"/>
  <c r="O28" i="1" s="1"/>
  <c r="T28" i="1" s="1"/>
  <c r="L28" i="1"/>
  <c r="X27" i="1"/>
  <c r="W27" i="1"/>
  <c r="Q27" i="1"/>
  <c r="P27" i="1"/>
  <c r="R27" i="1" s="1"/>
  <c r="N27" i="1"/>
  <c r="M27" i="1"/>
  <c r="O27" i="1" s="1"/>
  <c r="T27" i="1" s="1"/>
  <c r="L27" i="1"/>
  <c r="X26" i="1"/>
  <c r="W26" i="1"/>
  <c r="Q26" i="1"/>
  <c r="P26" i="1"/>
  <c r="R26" i="1" s="1"/>
  <c r="O26" i="1"/>
  <c r="T26" i="1" s="1"/>
  <c r="U26" i="1" s="1"/>
  <c r="N26" i="1"/>
  <c r="M26" i="1"/>
  <c r="L26" i="1"/>
  <c r="X25" i="1"/>
  <c r="W25" i="1"/>
  <c r="R25" i="1"/>
  <c r="Q25" i="1"/>
  <c r="P25" i="1"/>
  <c r="N25" i="1"/>
  <c r="O25" i="1" s="1"/>
  <c r="T25" i="1" s="1"/>
  <c r="U25" i="1" s="1"/>
  <c r="M25" i="1"/>
  <c r="L25" i="1"/>
  <c r="W24" i="1"/>
  <c r="X24" i="1" s="1"/>
  <c r="Q24" i="1"/>
  <c r="R24" i="1" s="1"/>
  <c r="P24" i="1"/>
  <c r="N24" i="1"/>
  <c r="M24" i="1"/>
  <c r="O24" i="1" s="1"/>
  <c r="T24" i="1" s="1"/>
  <c r="U24" i="1" s="1"/>
  <c r="L24" i="1"/>
  <c r="W23" i="1"/>
  <c r="X23" i="1" s="1"/>
  <c r="Q23" i="1"/>
  <c r="P23" i="1"/>
  <c r="R23" i="1" s="1"/>
  <c r="O23" i="1"/>
  <c r="T23" i="1" s="1"/>
  <c r="U23" i="1" s="1"/>
  <c r="N23" i="1"/>
  <c r="M23" i="1"/>
  <c r="L23" i="1"/>
  <c r="W22" i="1"/>
  <c r="X22" i="1" s="1"/>
  <c r="T22" i="1"/>
  <c r="U22" i="1" s="1"/>
  <c r="R22" i="1"/>
  <c r="Q22" i="1"/>
  <c r="P22" i="1"/>
  <c r="O22" i="1"/>
  <c r="N22" i="1"/>
  <c r="M22" i="1"/>
  <c r="L22" i="1"/>
  <c r="X21" i="1"/>
  <c r="W21" i="1"/>
  <c r="R21" i="1"/>
  <c r="Q21" i="1"/>
  <c r="P21" i="1"/>
  <c r="N21" i="1"/>
  <c r="M21" i="1"/>
  <c r="O21" i="1" s="1"/>
  <c r="T21" i="1" s="1"/>
  <c r="U21" i="1" s="1"/>
  <c r="L21" i="1"/>
  <c r="W20" i="1"/>
  <c r="X20" i="1" s="1"/>
  <c r="Q20" i="1"/>
  <c r="P20" i="1"/>
  <c r="R20" i="1" s="1"/>
  <c r="N20" i="1"/>
  <c r="M20" i="1"/>
  <c r="O20" i="1" s="1"/>
  <c r="T20" i="1" s="1"/>
  <c r="L20" i="1"/>
  <c r="R19" i="1"/>
  <c r="Q19" i="1"/>
  <c r="P19" i="1"/>
  <c r="N19" i="1"/>
  <c r="O19" i="1" s="1"/>
  <c r="T19" i="1" s="1"/>
  <c r="U19" i="1" s="1"/>
  <c r="M19" i="1"/>
  <c r="L19" i="1"/>
  <c r="I19" i="1"/>
  <c r="H19" i="1"/>
  <c r="X18" i="1"/>
  <c r="W18" i="1"/>
  <c r="Q18" i="1"/>
  <c r="P18" i="1"/>
  <c r="R18" i="1" s="1"/>
  <c r="O18" i="1"/>
  <c r="T18" i="1" s="1"/>
  <c r="U18" i="1" s="1"/>
  <c r="N18" i="1"/>
  <c r="M18" i="1"/>
  <c r="L18" i="1"/>
  <c r="X17" i="1"/>
  <c r="W17" i="1"/>
  <c r="R17" i="1"/>
  <c r="Q17" i="1"/>
  <c r="P17" i="1"/>
  <c r="N17" i="1"/>
  <c r="O17" i="1" s="1"/>
  <c r="T17" i="1" s="1"/>
  <c r="U17" i="1" s="1"/>
  <c r="M17" i="1"/>
  <c r="L17" i="1"/>
  <c r="W16" i="1"/>
  <c r="X16" i="1" s="1"/>
  <c r="Q16" i="1"/>
  <c r="R16" i="1" s="1"/>
  <c r="P16" i="1"/>
  <c r="N16" i="1"/>
  <c r="M16" i="1"/>
  <c r="O16" i="1" s="1"/>
  <c r="T16" i="1" s="1"/>
  <c r="L16" i="1"/>
  <c r="W15" i="1"/>
  <c r="X15" i="1" s="1"/>
  <c r="Q15" i="1"/>
  <c r="P15" i="1"/>
  <c r="R15" i="1" s="1"/>
  <c r="O15" i="1"/>
  <c r="T15" i="1" s="1"/>
  <c r="U15" i="1" s="1"/>
  <c r="N15" i="1"/>
  <c r="M15" i="1"/>
  <c r="L15" i="1"/>
  <c r="W14" i="1"/>
  <c r="X14" i="1" s="1"/>
  <c r="T14" i="1"/>
  <c r="U14" i="1" s="1"/>
  <c r="R14" i="1"/>
  <c r="Q14" i="1"/>
  <c r="P14" i="1"/>
  <c r="O14" i="1"/>
  <c r="N14" i="1"/>
  <c r="M14" i="1"/>
  <c r="L14" i="1"/>
  <c r="X13" i="1"/>
  <c r="W13" i="1"/>
  <c r="R13" i="1"/>
  <c r="Q13" i="1"/>
  <c r="P13" i="1"/>
  <c r="N13" i="1"/>
  <c r="M13" i="1"/>
  <c r="O13" i="1" s="1"/>
  <c r="T13" i="1" s="1"/>
  <c r="U13" i="1" s="1"/>
  <c r="L13" i="1"/>
  <c r="W12" i="1"/>
  <c r="X12" i="1" s="1"/>
  <c r="Q12" i="1"/>
  <c r="P12" i="1"/>
  <c r="R12" i="1" s="1"/>
  <c r="N12" i="1"/>
  <c r="M12" i="1"/>
  <c r="O12" i="1" s="1"/>
  <c r="T12" i="1" s="1"/>
  <c r="L12" i="1"/>
  <c r="X11" i="1"/>
  <c r="W11" i="1"/>
  <c r="Q11" i="1"/>
  <c r="P11" i="1"/>
  <c r="R11" i="1" s="1"/>
  <c r="N11" i="1"/>
  <c r="M11" i="1"/>
  <c r="O11" i="1" s="1"/>
  <c r="T11" i="1" s="1"/>
  <c r="U11" i="1" s="1"/>
  <c r="L11" i="1"/>
  <c r="Q10" i="1"/>
  <c r="R10" i="1" s="1"/>
  <c r="P10" i="1"/>
  <c r="N10" i="1"/>
  <c r="M10" i="1"/>
  <c r="O10" i="1" s="1"/>
  <c r="T10" i="1" s="1"/>
  <c r="L10" i="1"/>
  <c r="I10" i="1"/>
  <c r="H10" i="1"/>
  <c r="U10" i="1" l="1"/>
  <c r="U20" i="1"/>
  <c r="U72" i="1"/>
  <c r="U16" i="1"/>
  <c r="U55" i="1"/>
  <c r="U57" i="1"/>
  <c r="U28" i="1"/>
  <c r="U40" i="1"/>
  <c r="U48" i="1"/>
  <c r="U12" i="1"/>
  <c r="U27" i="1"/>
  <c r="U36" i="1"/>
  <c r="U46" i="1"/>
  <c r="U54" i="1"/>
  <c r="U32" i="1"/>
  <c r="U38" i="1"/>
  <c r="U44" i="1"/>
  <c r="O50" i="1"/>
  <c r="T50" i="1" s="1"/>
  <c r="U50" i="1" s="1"/>
  <c r="R57" i="1"/>
  <c r="O71" i="1"/>
  <c r="T71" i="1" s="1"/>
  <c r="U71" i="1" s="1"/>
  <c r="O87" i="1"/>
  <c r="T87" i="1" s="1"/>
  <c r="U87" i="1" s="1"/>
  <c r="U120" i="1"/>
  <c r="U141" i="1"/>
  <c r="U64" i="1"/>
  <c r="U80" i="1"/>
  <c r="O42" i="1"/>
  <c r="T42" i="1" s="1"/>
  <c r="U42" i="1" s="1"/>
  <c r="R50" i="1"/>
  <c r="U75" i="1"/>
  <c r="U92" i="1"/>
  <c r="U96" i="1"/>
  <c r="U104" i="1"/>
  <c r="U112" i="1"/>
  <c r="U126" i="1"/>
  <c r="U134" i="1"/>
  <c r="U145" i="1"/>
  <c r="U148" i="1"/>
  <c r="U150" i="1"/>
  <c r="U98" i="1"/>
  <c r="U133" i="1"/>
  <c r="U140" i="1"/>
  <c r="R62" i="1"/>
  <c r="U62" i="1" s="1"/>
  <c r="O79" i="1"/>
  <c r="T79" i="1" s="1"/>
  <c r="U79" i="1" s="1"/>
  <c r="U95" i="1"/>
  <c r="U139" i="1"/>
  <c r="U107" i="1"/>
  <c r="U115" i="1"/>
  <c r="U118" i="1"/>
  <c r="U137" i="1"/>
  <c r="R51" i="1"/>
  <c r="U51" i="1" s="1"/>
  <c r="U67" i="1"/>
  <c r="U83" i="1"/>
  <c r="U102" i="1"/>
  <c r="U124" i="1"/>
  <c r="U59" i="1"/>
  <c r="O155" i="1"/>
  <c r="T155" i="1" s="1"/>
  <c r="U155" i="1" s="1"/>
  <c r="U166" i="1"/>
  <c r="U171" i="1"/>
  <c r="U191" i="1"/>
  <c r="U198" i="1"/>
  <c r="U201" i="1"/>
  <c r="U206" i="1"/>
  <c r="U256" i="1"/>
  <c r="N278" i="1"/>
  <c r="U277" i="1"/>
  <c r="T278" i="1"/>
  <c r="U272" i="1"/>
  <c r="U190" i="1"/>
  <c r="U222" i="1"/>
  <c r="U224" i="1"/>
  <c r="U246" i="1"/>
  <c r="U248" i="1"/>
  <c r="U253" i="1"/>
  <c r="U260" i="1"/>
  <c r="U261" i="1"/>
  <c r="U267" i="1"/>
  <c r="P278" i="1"/>
  <c r="U276" i="1"/>
  <c r="U163" i="1"/>
  <c r="U169" i="1"/>
  <c r="U184" i="1"/>
  <c r="U189" i="1"/>
  <c r="U196" i="1"/>
  <c r="U203" i="1"/>
  <c r="U204" i="1"/>
  <c r="U215" i="1"/>
  <c r="U230" i="1"/>
  <c r="U232" i="1"/>
  <c r="U241" i="1"/>
  <c r="U259" i="1"/>
  <c r="Q278" i="1"/>
  <c r="U157" i="1"/>
  <c r="H278" i="1"/>
  <c r="I278" i="1"/>
  <c r="U160" i="1"/>
  <c r="U186" i="1"/>
  <c r="U217" i="1"/>
  <c r="U226" i="1"/>
  <c r="U235" i="1"/>
  <c r="U243" i="1"/>
  <c r="U250" i="1"/>
  <c r="U268" i="1"/>
  <c r="U271" i="1"/>
  <c r="M278" i="1"/>
  <c r="O278" i="1"/>
  <c r="P177" i="1"/>
  <c r="R177" i="1" s="1"/>
  <c r="U177" i="1" s="1"/>
  <c r="M178" i="1"/>
  <c r="O178" i="1" s="1"/>
  <c r="T178" i="1" s="1"/>
  <c r="U178" i="1" s="1"/>
  <c r="L181" i="1"/>
  <c r="P180" i="1"/>
  <c r="R180" i="1" s="1"/>
  <c r="U180" i="1" s="1"/>
  <c r="M181" i="1"/>
  <c r="O181" i="1" s="1"/>
  <c r="T181" i="1" s="1"/>
  <c r="U181" i="1" s="1"/>
  <c r="L177" i="1"/>
  <c r="R278" i="1" l="1"/>
  <c r="U278" i="1" s="1"/>
</calcChain>
</file>

<file path=xl/sharedStrings.xml><?xml version="1.0" encoding="utf-8"?>
<sst xmlns="http://schemas.openxmlformats.org/spreadsheetml/2006/main" count="1829" uniqueCount="524">
  <si>
    <t>ESPECIFICACIÓN TÉCNICA</t>
  </si>
  <si>
    <t>CARTILLAS PARA EL ESTUDIANTE</t>
  </si>
  <si>
    <t>GUÍAS PARA EL DOCENTE</t>
  </si>
  <si>
    <t>Año de dotación: 2014</t>
  </si>
  <si>
    <t>PESO UNITARIO (KG)</t>
  </si>
  <si>
    <t>COSTO UNITARIO (S/.)</t>
  </si>
  <si>
    <t>DRE</t>
  </si>
  <si>
    <t>CODIGO DEL PLIEGO REGIONAL</t>
  </si>
  <si>
    <t>CODIGO DE UNIDAD EJECUTORA</t>
  </si>
  <si>
    <t>UNIDAD EJECUTORA</t>
  </si>
  <si>
    <t>DRE/UGEL</t>
  </si>
  <si>
    <t>ZONA DE DISTRIBUCIÓN (si corresponde)</t>
  </si>
  <si>
    <t>NIVEL / MODALIDAD</t>
  </si>
  <si>
    <t>CARTILLAS DE LA HAYA
PARA ESTUDIANTES DE 6to DE PRIMARIA</t>
  </si>
  <si>
    <t>CARTILLAS DE LA HAYA
PARA ESTUDIANTES DE SECUNDARIA</t>
  </si>
  <si>
    <t>TOTAL DE CARTILLAS DE LA HAYA
PARA ESTUDIANTES</t>
  </si>
  <si>
    <t>GUIAS DE
LA HAYA
PARA DOCENTES</t>
  </si>
  <si>
    <t>CANTIDAD TOTAL</t>
  </si>
  <si>
    <t>PESO DE LAS CARTILLAS DE LA HAYA (KG)</t>
  </si>
  <si>
    <t>PESO DE LAS GUIA DE LA HAYA (KG)</t>
  </si>
  <si>
    <t>PESO TOTAL POR DRE ó GRE / UGEL (KG)</t>
  </si>
  <si>
    <t>COSTO DE CARTILLAS DE LA HAYA PARA LA ADQUISICIÓN (S/.) (…)</t>
  </si>
  <si>
    <t>COSTO DE GUÍAS DE LA HAYA PARA LA ADQUISICIÓN (S/.) (…)</t>
  </si>
  <si>
    <t>COSTO TOTAL DE CARTILLAS Y GUÍAS DE LA HAYA PARA LA ADQUISICIÓN (S/.) (…)</t>
  </si>
  <si>
    <t>COSTO UNITARIO DE CARTILLAS Y GUÍAS DE LA HAYA PARA EL TRANSPORTE DEL MATERIAL (S/.) (…)</t>
  </si>
  <si>
    <t>COSTO TOTAL DE LA HAYA PARA EL TRANSPORTE DEL MATERIAL (S/.) (…)</t>
  </si>
  <si>
    <t>INVERSIÓN TOTAL S/. (material + transporte)</t>
  </si>
  <si>
    <t>FECHA APROXIMADA DE SALIDA DEL MINEDU</t>
  </si>
  <si>
    <t>FECHA APROXIMADA DE LLEGADA A LA UGEL</t>
  </si>
  <si>
    <t>FECHA APROXIMADA DE LLEGADA A II.EE (Hasta 20 días de llegada a la UGEL)</t>
  </si>
  <si>
    <t>INSTITUCIONES EDUCATIVAS Beneficiadas SECUNDARIA</t>
  </si>
  <si>
    <t>Amazonas</t>
  </si>
  <si>
    <t>440.AMAZONAS</t>
  </si>
  <si>
    <t>ZONA 7</t>
  </si>
  <si>
    <t>Secundaria EBR</t>
  </si>
  <si>
    <t xml:space="preserve">EDUCACIÓN AMAZONAS </t>
  </si>
  <si>
    <t>Dre Amazonas</t>
  </si>
  <si>
    <t>05/11/2014</t>
  </si>
  <si>
    <t>EDUCACIÓN BAGUA CAPITAL BAGUA</t>
  </si>
  <si>
    <t>Ugel Bagua</t>
  </si>
  <si>
    <t>Ugel Bongara</t>
  </si>
  <si>
    <t>Ugel Chachapoyas</t>
  </si>
  <si>
    <t>EDUCACIÓN CONDORCANQUI</t>
  </si>
  <si>
    <t>Ugel Condorcanqui</t>
  </si>
  <si>
    <t>Ugel Luya</t>
  </si>
  <si>
    <t>Ugel Rodriguez De Mendoza</t>
  </si>
  <si>
    <t>Ancash</t>
  </si>
  <si>
    <t>EDUCACIÓN BAGUA SEDE UTCUBAMBA</t>
  </si>
  <si>
    <t>Ugel Utcubamba</t>
  </si>
  <si>
    <t>441.ANCASH</t>
  </si>
  <si>
    <t>ZONA 4</t>
  </si>
  <si>
    <t xml:space="preserve">EDUCACIÓN ANCASH </t>
  </si>
  <si>
    <t>Dre Ancash</t>
  </si>
  <si>
    <t>EDUCACIÓN AIJA</t>
  </si>
  <si>
    <t>Ugel Aija</t>
  </si>
  <si>
    <t>EDUCACIÓN ANTONIO RAYMONDI</t>
  </si>
  <si>
    <t>Ugel Antonio Raymondi</t>
  </si>
  <si>
    <t>EDUCACIÓN ASUNCION</t>
  </si>
  <si>
    <t>Ugel Asuncion</t>
  </si>
  <si>
    <t>EDUCACIÓN BOLOGNESI</t>
  </si>
  <si>
    <t>Ugel Bolognesi</t>
  </si>
  <si>
    <t>EDUCACIÓN CARHUAZ</t>
  </si>
  <si>
    <t>Ugel Carhuaz</t>
  </si>
  <si>
    <t>EDUCACIÓN CARLOS .F.FITZCARRAL</t>
  </si>
  <si>
    <t>Ugel Carlos Fermin Fitzcarrald</t>
  </si>
  <si>
    <t>EDUCACIÓN CASMA</t>
  </si>
  <si>
    <t>Ugel Casma</t>
  </si>
  <si>
    <t>EDUCACIÓN CORONGO</t>
  </si>
  <si>
    <t>Ugel Corongo</t>
  </si>
  <si>
    <t>EDUCACIÓN HUARAZ</t>
  </si>
  <si>
    <t>Ugel Huaraz</t>
  </si>
  <si>
    <t>EDUCACIÓN HUARI</t>
  </si>
  <si>
    <t>Ugel Huari</t>
  </si>
  <si>
    <t>EDUCACIÓN HUARMEY</t>
  </si>
  <si>
    <t>Ugel Huarmey</t>
  </si>
  <si>
    <t>EDUCACIÓN HUAYLAS</t>
  </si>
  <si>
    <t>Ugel Huaylas</t>
  </si>
  <si>
    <t>EDUCACIÓN MARISCAL LUZURIAGA</t>
  </si>
  <si>
    <t>Ugel Mariscal Luzuriaga</t>
  </si>
  <si>
    <t>EDUCACIÓN OCROS</t>
  </si>
  <si>
    <t>Ugel Ocros</t>
  </si>
  <si>
    <t>EDUCACIÓN PALLASCA</t>
  </si>
  <si>
    <t>Ugel Pallasca</t>
  </si>
  <si>
    <t>EDUCACIÓN POMABAMBA</t>
  </si>
  <si>
    <t>Ugel Pomabamba</t>
  </si>
  <si>
    <t>EDUCACIÓN RECUAY</t>
  </si>
  <si>
    <t>Ugel Recuay</t>
  </si>
  <si>
    <t xml:space="preserve">EDUCACIÓN SANTA </t>
  </si>
  <si>
    <t>Ugel Santa</t>
  </si>
  <si>
    <t>Apurimac</t>
  </si>
  <si>
    <t>EDUCACIÓN SIHUAS</t>
  </si>
  <si>
    <t>Ugel Sihuas</t>
  </si>
  <si>
    <t>EDUCACIÓN YUNGAY</t>
  </si>
  <si>
    <t>Ugel Yungay</t>
  </si>
  <si>
    <t>442.APURIMAC</t>
  </si>
  <si>
    <t>ZONA 2</t>
  </si>
  <si>
    <t xml:space="preserve">EDUCACIÓN APURIMAC </t>
  </si>
  <si>
    <t>Dre Apurimac</t>
  </si>
  <si>
    <t>EDUCACIÓN ABANCAY</t>
  </si>
  <si>
    <t>Ugel Abancay</t>
  </si>
  <si>
    <t xml:space="preserve">EDUCACIÓN CHANKA </t>
  </si>
  <si>
    <t>Ugel Andahuaylas</t>
  </si>
  <si>
    <t>Ugel Antabamba</t>
  </si>
  <si>
    <t>EDUCACIÓN AYMARAES</t>
  </si>
  <si>
    <t>Ugel Aymares</t>
  </si>
  <si>
    <t>EDUCACIÓN CHINCHEROS</t>
  </si>
  <si>
    <t>Ugel Chincheros</t>
  </si>
  <si>
    <t>Arequipa</t>
  </si>
  <si>
    <t>EDUCACIÓN COTABAMBA</t>
  </si>
  <si>
    <t>Ugel Cotabambas</t>
  </si>
  <si>
    <t>EDUCACIÓN GRAU</t>
  </si>
  <si>
    <t>Ugel Grau</t>
  </si>
  <si>
    <t>EDUCACIÓN HUANCARAMA</t>
  </si>
  <si>
    <t>Ugel Huancarama</t>
  </si>
  <si>
    <t>443.AREQUIPA</t>
  </si>
  <si>
    <t>ZONA 6</t>
  </si>
  <si>
    <t>EDUCACIÓN AREQUIPA</t>
  </si>
  <si>
    <t>Dre Arequipa</t>
  </si>
  <si>
    <t>EDUCACIÓN AREQUIPA NORTE</t>
  </si>
  <si>
    <t>Ugel Arequipa Norte</t>
  </si>
  <si>
    <t>EDUCACIÓN AREQUIPA SUR</t>
  </si>
  <si>
    <t>Ugel Arequipa Sur</t>
  </si>
  <si>
    <t>Ugel Camana</t>
  </si>
  <si>
    <t>Ugel Caraveli</t>
  </si>
  <si>
    <t>Ugel Castilla</t>
  </si>
  <si>
    <t>Ugel Caylloma</t>
  </si>
  <si>
    <t>Ayacucho</t>
  </si>
  <si>
    <t>Ugel Condesuyos</t>
  </si>
  <si>
    <t>Ugel Islay</t>
  </si>
  <si>
    <t>Ugel La Joya</t>
  </si>
  <si>
    <t>Ugel La Union</t>
  </si>
  <si>
    <t>444.AYACUCHO</t>
  </si>
  <si>
    <t>ZONA 5</t>
  </si>
  <si>
    <t xml:space="preserve">EDUCACIÓN AYACUCHO </t>
  </si>
  <si>
    <t>Dre Ayacucho</t>
  </si>
  <si>
    <t xml:space="preserve">EDUCACIÓN CENTRO AYACUCHO </t>
  </si>
  <si>
    <t>Ugel Cangallo</t>
  </si>
  <si>
    <t>EDUCACIÓN HUAMANGA</t>
  </si>
  <si>
    <t>Ugel Huamanga</t>
  </si>
  <si>
    <t>EDUCACIÓN HUANCASANCOS</t>
  </si>
  <si>
    <t>Ugel Huancasancos</t>
  </si>
  <si>
    <t>EDUCACIÓN HUANTA</t>
  </si>
  <si>
    <t>Ugel Huanta</t>
  </si>
  <si>
    <t>EDUCACIÓN VRAE LA MAR</t>
  </si>
  <si>
    <t>Ugel La Mar</t>
  </si>
  <si>
    <t>EDUCACIÓN LUCANAS</t>
  </si>
  <si>
    <t>Ugel Lucanas</t>
  </si>
  <si>
    <t>Cajamarca</t>
  </si>
  <si>
    <t>EDUCACIÓN SARA SARA</t>
  </si>
  <si>
    <t>Ugel Parinacochas</t>
  </si>
  <si>
    <t>EDUCACIÓN SUR PAUZA</t>
  </si>
  <si>
    <t>Ugel Paucar De Sarasara</t>
  </si>
  <si>
    <t>EDUCACIÓN UGEL SUCRE</t>
  </si>
  <si>
    <t>Ugel Sucre</t>
  </si>
  <si>
    <t>EDUCACIÓN UGEL VICTOR FAJARDO</t>
  </si>
  <si>
    <t>Ugel Victor Fajardo</t>
  </si>
  <si>
    <t>EDUCACIÓN VILCASHUAMAN</t>
  </si>
  <si>
    <t>Ugel Vilcashuaman</t>
  </si>
  <si>
    <t>445.CAJAMARCA</t>
  </si>
  <si>
    <t xml:space="preserve">EDUCACIÓN CAJAMARCA </t>
  </si>
  <si>
    <t>Dre Cajamarca</t>
  </si>
  <si>
    <t>10/11/2014</t>
  </si>
  <si>
    <t>EDUCACIÓN UGEL CAJABAMBA</t>
  </si>
  <si>
    <t>Ugel Cajabamba</t>
  </si>
  <si>
    <t>EDUCACIÓN UGEL CAJAMARCA</t>
  </si>
  <si>
    <t>Ugel Cajamarca</t>
  </si>
  <si>
    <t>EDUCACIÓN CELENDIN</t>
  </si>
  <si>
    <t>Ugel Celendin</t>
  </si>
  <si>
    <t>EDUCACIÓN CHOTA</t>
  </si>
  <si>
    <t>Ugel Chota</t>
  </si>
  <si>
    <t>EDUCACIÓN CONTUMAZA</t>
  </si>
  <si>
    <t>Ugel Contumaza</t>
  </si>
  <si>
    <t>EDUCACIÓN CUTERVO</t>
  </si>
  <si>
    <t>Ugel Cutervo</t>
  </si>
  <si>
    <t>EDUCACIÓN UGEL BAMBAMARCA</t>
  </si>
  <si>
    <t>Ugel Hualgayoc</t>
  </si>
  <si>
    <t>Callao</t>
  </si>
  <si>
    <t>EDUCACIÓN JAEN</t>
  </si>
  <si>
    <t>Ugel Jaen</t>
  </si>
  <si>
    <t>EDUCACIÓN SAN IGNACIO</t>
  </si>
  <si>
    <t>Ugel San Ignacio</t>
  </si>
  <si>
    <t>EDUCACIÓN UGEL SAN MARCOS</t>
  </si>
  <si>
    <t>Ugel San Marcos</t>
  </si>
  <si>
    <t>Cusco</t>
  </si>
  <si>
    <t>EDUCACIÓN UGEL SAN MIGUEL</t>
  </si>
  <si>
    <t>Ugel San Miguel</t>
  </si>
  <si>
    <t>EDUCACIÓN SAN PABLO</t>
  </si>
  <si>
    <t>Ugel San Pablo</t>
  </si>
  <si>
    <t>EDUCACIÓN UGEL SANTA CRUZ</t>
  </si>
  <si>
    <t>Ugel Santa Cruz</t>
  </si>
  <si>
    <t>465.CALLAO</t>
  </si>
  <si>
    <t>ZONA 3</t>
  </si>
  <si>
    <t>EDUCACIÓN CALLAO</t>
  </si>
  <si>
    <t>Dre Callao</t>
  </si>
  <si>
    <t>Ugel Dre del Callao</t>
  </si>
  <si>
    <t>UGEL VENTANILLA</t>
  </si>
  <si>
    <t>Ugel Ventanilla</t>
  </si>
  <si>
    <t>446.CUSCO</t>
  </si>
  <si>
    <t xml:space="preserve">EDUCACIÓN CUSCO </t>
  </si>
  <si>
    <t>Dre Cusco</t>
  </si>
  <si>
    <t>EDUCACIÓN QUISPICANCHIS</t>
  </si>
  <si>
    <t>Ugel Acomayo</t>
  </si>
  <si>
    <t>Ugel Anta</t>
  </si>
  <si>
    <t>Ugel Calca</t>
  </si>
  <si>
    <t>EDUCACIÓN CANCHIS</t>
  </si>
  <si>
    <t>Ugel Canas</t>
  </si>
  <si>
    <t>Ugel Canchis</t>
  </si>
  <si>
    <t>Huancavelica</t>
  </si>
  <si>
    <t>EDUCACIÓN CHUMBIVILCAS</t>
  </si>
  <si>
    <t>Ugel Chumbivilcas</t>
  </si>
  <si>
    <t>Ugel Cusco</t>
  </si>
  <si>
    <t>Ugel Espinar</t>
  </si>
  <si>
    <t>EDUCACIÓN LA CONVENCIÓN</t>
  </si>
  <si>
    <t>Ugel La Convencion</t>
  </si>
  <si>
    <t>Ugel Paruro</t>
  </si>
  <si>
    <t>EDUCACIÓN PAUCARTAMBO</t>
  </si>
  <si>
    <t>Ugel Paucartambo</t>
  </si>
  <si>
    <t>Ugel Quispicanchi</t>
  </si>
  <si>
    <t>Huanuco</t>
  </si>
  <si>
    <t>Ugel Urubamba</t>
  </si>
  <si>
    <t>447. HUANCAVELICA</t>
  </si>
  <si>
    <t>EDUCACIÒN HUANCAVELICA</t>
  </si>
  <si>
    <t>DRE Huancavelica</t>
  </si>
  <si>
    <t>GERENCIA SUB-REGIONAL ACOBAMBA</t>
  </si>
  <si>
    <t>Ugel Acobamba</t>
  </si>
  <si>
    <t>Ugel Angaraes</t>
  </si>
  <si>
    <t>GERENCIA SUB-REGIONAL CASTROVIRREYNA</t>
  </si>
  <si>
    <t>Ugel Castrovirreyna</t>
  </si>
  <si>
    <t>GERENCIA SUB-REGIONAL CHURCAMPA</t>
  </si>
  <si>
    <t>Ugel Churcampa</t>
  </si>
  <si>
    <t>Ugel Huancavelica</t>
  </si>
  <si>
    <t>GERENCIA SUB-REGIONAL HUAYTARÁ</t>
  </si>
  <si>
    <t>Ugel Huaytara</t>
  </si>
  <si>
    <t>Ugel Tayacaja</t>
  </si>
  <si>
    <t>Ica</t>
  </si>
  <si>
    <t>448. HUANUCO</t>
  </si>
  <si>
    <t xml:space="preserve">EDUCACIÓN HUANUCO </t>
  </si>
  <si>
    <t>Dre Huánuco</t>
  </si>
  <si>
    <t>UGEL Ambo (Unidad Ejecutora creada con Ley 29951)</t>
  </si>
  <si>
    <t>Ugel Ambo</t>
  </si>
  <si>
    <t>EDUCACIÓN DOS DE MAYO</t>
  </si>
  <si>
    <t>Ugel Dos De Mayo</t>
  </si>
  <si>
    <t>EDUCACION UGEL HUACAYBAMBA</t>
  </si>
  <si>
    <t>Ugel Huacaybamba</t>
  </si>
  <si>
    <t>Junin</t>
  </si>
  <si>
    <t>EDUCACIÒN UGEL HUAMALIES</t>
  </si>
  <si>
    <t>Ugel Huamalies</t>
  </si>
  <si>
    <t>UGEL Huanuco (Unidad Ejecutora creada con Ley 29951)</t>
  </si>
  <si>
    <t>Ugel Huanuco</t>
  </si>
  <si>
    <t>UGEL Lauricocha (Unidad Ejecutora creada con Ley 29951)</t>
  </si>
  <si>
    <t>Ugel Lauricocha</t>
  </si>
  <si>
    <t>EDUCACIÓN LEONCIO PRADO</t>
  </si>
  <si>
    <t>Ugel Leoncio Prado</t>
  </si>
  <si>
    <t>EDUCACIÓN MARAÑON</t>
  </si>
  <si>
    <t>Ugel Marañon</t>
  </si>
  <si>
    <t>EDUCACIÒN UGEL PACHITEA</t>
  </si>
  <si>
    <t>Ugel Pachitea</t>
  </si>
  <si>
    <t>EDUCACIÒN UGEL PUERTO INCA</t>
  </si>
  <si>
    <t>Ugel Puerto Inca</t>
  </si>
  <si>
    <t>UGEL Yarowilca (Unidad Ejecutora creada con Ley 29951)</t>
  </si>
  <si>
    <t>Ugel Yarowilca</t>
  </si>
  <si>
    <t>449. ICA</t>
  </si>
  <si>
    <t xml:space="preserve">EDUCACIÓN ICA </t>
  </si>
  <si>
    <t>Dre Ica</t>
  </si>
  <si>
    <t>EDUCACIÓN CHINCHA</t>
  </si>
  <si>
    <t>Ugel Chincha</t>
  </si>
  <si>
    <t>Ugel Ica</t>
  </si>
  <si>
    <t>EDUCACIÓN NASCA</t>
  </si>
  <si>
    <t>Ugel Nazca</t>
  </si>
  <si>
    <t>La Libertad</t>
  </si>
  <si>
    <t>EDUCACIÒN PALPA</t>
  </si>
  <si>
    <t>Ugel Palpa</t>
  </si>
  <si>
    <t>EDUCACIÒN PISCO</t>
  </si>
  <si>
    <t>Ugel Pisco</t>
  </si>
  <si>
    <t>450. JUNIN</t>
  </si>
  <si>
    <t xml:space="preserve"> DRE JUNIN</t>
  </si>
  <si>
    <t>Dre Junín</t>
  </si>
  <si>
    <t>UGEL Chanchamayo (Unidad Ejecutora creada con Ley 29951)</t>
  </si>
  <si>
    <t>Ugel Chanchamayo</t>
  </si>
  <si>
    <t>Ugel Chupaca</t>
  </si>
  <si>
    <t>Ugel Concepcion</t>
  </si>
  <si>
    <t>Ugel Huancayo</t>
  </si>
  <si>
    <t>Ugel Jauja</t>
  </si>
  <si>
    <t>Ugel Junin</t>
  </si>
  <si>
    <t>Ugel Pangoa</t>
  </si>
  <si>
    <t>Ugel Pichanaki</t>
  </si>
  <si>
    <t>Ugel Rio Tambo</t>
  </si>
  <si>
    <t>Ugel Satipo</t>
  </si>
  <si>
    <t>Ugel Tarma</t>
  </si>
  <si>
    <t>Lambayeque</t>
  </si>
  <si>
    <t>Ugel Yauli</t>
  </si>
  <si>
    <t>451.LA LIBERTAD</t>
  </si>
  <si>
    <t>ZONA 8</t>
  </si>
  <si>
    <t xml:space="preserve">EDUCACIÓN LA LIBERTAD </t>
  </si>
  <si>
    <t>Dre La Libertad</t>
  </si>
  <si>
    <t>EDUCACION EL PORVENIR (DISTRITAL)</t>
  </si>
  <si>
    <t>Ugel 01 El Porvenir</t>
  </si>
  <si>
    <t>Lima</t>
  </si>
  <si>
    <t>EDUCACION LA ESPERANZA (DISTRITAL)</t>
  </si>
  <si>
    <t>Ugel 02 La Esperanza</t>
  </si>
  <si>
    <t xml:space="preserve">EDUCACION NOR OESTE </t>
  </si>
  <si>
    <t>Ugel 03 Trujillo Nor Oeste</t>
  </si>
  <si>
    <t xml:space="preserve">EDUCACION SUR ESTE </t>
  </si>
  <si>
    <t>Ugel 04 Trujillo Sur Este</t>
  </si>
  <si>
    <t>EDUCACIÓN ASCOPE</t>
  </si>
  <si>
    <t>Ugel Ascope</t>
  </si>
  <si>
    <t>EDUCACIÓN BOLIVAR</t>
  </si>
  <si>
    <t>Ugel Bolivar</t>
  </si>
  <si>
    <t>EDUCACIÓN CHEPEN</t>
  </si>
  <si>
    <t>Ugel Chepen</t>
  </si>
  <si>
    <t>EDUCACIÓN GRAN CHIMU</t>
  </si>
  <si>
    <t>Ugel Gran Chimu</t>
  </si>
  <si>
    <t>EDUCACIÓN JULCAN</t>
  </si>
  <si>
    <t>Ugel Julcan</t>
  </si>
  <si>
    <t>Lima Provincia</t>
  </si>
  <si>
    <t>EDUCACIÓN OTUZCO</t>
  </si>
  <si>
    <t>Ugel Otuzco</t>
  </si>
  <si>
    <t>EDUCACIÓN PACASMAYO</t>
  </si>
  <si>
    <t>Ugel Pacasmayo</t>
  </si>
  <si>
    <t>EDUCACIÓN PATAZ</t>
  </si>
  <si>
    <t>Ugel Pataz</t>
  </si>
  <si>
    <t>EDUCACIÓN SANCHEZ CARRIÓN</t>
  </si>
  <si>
    <t>Ugel Sanchez Carrion</t>
  </si>
  <si>
    <t>EDUCACIÓN SANTIAGO DE CHUCO</t>
  </si>
  <si>
    <t>Ugel Santiago De Chuco</t>
  </si>
  <si>
    <t>EDUCACIÓN VIRU</t>
  </si>
  <si>
    <t>Ugel Viru</t>
  </si>
  <si>
    <t>452.LAMBAYEQUE</t>
  </si>
  <si>
    <t>EDUCACIÓN CHICLAYO</t>
  </si>
  <si>
    <t>Dre Lambayeque</t>
  </si>
  <si>
    <t>Ugel Chiclayo</t>
  </si>
  <si>
    <t>EDUCACIÓN FERREÑAFE</t>
  </si>
  <si>
    <t>Ugel Ferreñafe</t>
  </si>
  <si>
    <t>Loreto</t>
  </si>
  <si>
    <t>EDUCACIÓN LAMBAYEQUE</t>
  </si>
  <si>
    <t>Ugel Lambayeque</t>
  </si>
  <si>
    <t>LIMA METROPOLITANA</t>
  </si>
  <si>
    <t>Lima Metropolitana</t>
  </si>
  <si>
    <t>DIRECCIÓN REGIONAL DE LIMA METROPOLITANA</t>
  </si>
  <si>
    <t>Dre Lima Metropolitana</t>
  </si>
  <si>
    <t>UGEL 01 SAN JUAN DE MIRAFLORES</t>
  </si>
  <si>
    <t>Ugel 01 San Juan De Miraflores</t>
  </si>
  <si>
    <t>UGEL 02 RÍMAC</t>
  </si>
  <si>
    <t>Ugel 02 Rimac</t>
  </si>
  <si>
    <t>EDUCACIÓN CERCADO DE LIMA</t>
  </si>
  <si>
    <t>Ugel 03 Breña</t>
  </si>
  <si>
    <t>UGEL 04 COMAS</t>
  </si>
  <si>
    <t>Ugel 04 Comas</t>
  </si>
  <si>
    <t>Ugel 05 San Juan De Lurigancho</t>
  </si>
  <si>
    <t>Ugel 06 Ate</t>
  </si>
  <si>
    <t>Madre De Dios</t>
  </si>
  <si>
    <t>Ugel 07 San Borja</t>
  </si>
  <si>
    <t>463.LIMA PROVINCIAS</t>
  </si>
  <si>
    <t>EDUCACIÓN LIMA</t>
  </si>
  <si>
    <t>Dre Lima Provincia</t>
  </si>
  <si>
    <t>EDUCACIÓN CAÑETE</t>
  </si>
  <si>
    <t>Ugel 08 Cañete</t>
  </si>
  <si>
    <t>Moquegua</t>
  </si>
  <si>
    <t>EDUCACIÓN HUAURA</t>
  </si>
  <si>
    <t>Ugel 09 Huaura</t>
  </si>
  <si>
    <t>EDUCACIÓN HUARAL</t>
  </si>
  <si>
    <t>Ugel 10 Huaral</t>
  </si>
  <si>
    <t>EDUCACIÓN CAJATAMBO</t>
  </si>
  <si>
    <t>Ugel 11 Cajatambo</t>
  </si>
  <si>
    <t>EDUCACIÓN CANTA</t>
  </si>
  <si>
    <t>Ugel 12 Canta</t>
  </si>
  <si>
    <t>Pasco</t>
  </si>
  <si>
    <t>EDUCACIÓN YAUYOS</t>
  </si>
  <si>
    <t>Ugel 13 Yauyos</t>
  </si>
  <si>
    <t>EDUCACIÓN OYON</t>
  </si>
  <si>
    <t>Ugel 14 Oyon</t>
  </si>
  <si>
    <t>EDUCACIÓN HUAROCHIRI</t>
  </si>
  <si>
    <t>Ugel 15 Huarochiri</t>
  </si>
  <si>
    <t>EDUCACIÓN BARRANCA</t>
  </si>
  <si>
    <t>Ugel 16 Barranca</t>
  </si>
  <si>
    <t>Piura</t>
  </si>
  <si>
    <t>453.LORETO</t>
  </si>
  <si>
    <t>ZONA 1</t>
  </si>
  <si>
    <t xml:space="preserve">EDUCACIÓN LORETO </t>
  </si>
  <si>
    <t>Dre Loreto</t>
  </si>
  <si>
    <t>EDUCACIÒN DATEM DEL MARAÑON</t>
  </si>
  <si>
    <t>Ugel Alto Amazonas-san Lorenzo</t>
  </si>
  <si>
    <t xml:space="preserve">EDUCACIÓN ALTO AMAZONAS </t>
  </si>
  <si>
    <t>Ugel Alto Amazonas-yurimaguas</t>
  </si>
  <si>
    <t>EDUCACION NAUTA</t>
  </si>
  <si>
    <t>Ugel Loreto Nauta</t>
  </si>
  <si>
    <t>Ugel Maynas</t>
  </si>
  <si>
    <t>Ugel Putumayo</t>
  </si>
  <si>
    <t>EDUCACIÓN MARISCAL RAMÓN CASTILLA</t>
  </si>
  <si>
    <t>Ugel Ramon Castilla Caballo Cocha</t>
  </si>
  <si>
    <t>EDUCACION REQUENA</t>
  </si>
  <si>
    <t>Ugel Requena</t>
  </si>
  <si>
    <t>EDUCACIÓN UCAYALI CONTAMANA</t>
  </si>
  <si>
    <t>Ugel Ucayali Contamana</t>
  </si>
  <si>
    <t>454.MADRE DE DIOS</t>
  </si>
  <si>
    <t xml:space="preserve">EDUCACIÓN MADRE DE DIOS </t>
  </si>
  <si>
    <t>Dre Madre De Dios</t>
  </si>
  <si>
    <t>Puno</t>
  </si>
  <si>
    <t>Ugel Manu</t>
  </si>
  <si>
    <t>Ugel Tahuamanu</t>
  </si>
  <si>
    <t>Ugel Tambopata</t>
  </si>
  <si>
    <t>455.MOQUEGUA</t>
  </si>
  <si>
    <t>EDUCACIÓN MOQUEGUA</t>
  </si>
  <si>
    <t>Dre Moquegua</t>
  </si>
  <si>
    <t>26/10/2014</t>
  </si>
  <si>
    <t>EDUCACIÓN SANCHEZ CERRO</t>
  </si>
  <si>
    <t>Ugel Gral.sanchez Cerro</t>
  </si>
  <si>
    <t>EDUCACIÓN ILO</t>
  </si>
  <si>
    <t>Ugel Ilo</t>
  </si>
  <si>
    <t>EDUCACIÓN MARISCAL NIETO</t>
  </si>
  <si>
    <t>Ugel Mariscal Nieto</t>
  </si>
  <si>
    <t>456.PASCO</t>
  </si>
  <si>
    <t xml:space="preserve">EDUCACIÓN PASCO </t>
  </si>
  <si>
    <t>Dre Pasco</t>
  </si>
  <si>
    <t>EDUCACIÓN DANIEL A. CARRIÓN</t>
  </si>
  <si>
    <t>Ugel Daniel Alcides Carrion</t>
  </si>
  <si>
    <t>EDUCACIÓN OXAPAMPA</t>
  </si>
  <si>
    <t>Ugel Oxapampa</t>
  </si>
  <si>
    <t>UGEL PASCO</t>
  </si>
  <si>
    <t>Ugel Pasco</t>
  </si>
  <si>
    <t>457.PIURA</t>
  </si>
  <si>
    <t>EDUCACIÓN PIURA</t>
  </si>
  <si>
    <t>Dre Piura</t>
  </si>
  <si>
    <t>San Martin</t>
  </si>
  <si>
    <t>EDUCACIÒN UGEL AYABACA</t>
  </si>
  <si>
    <t>Ugel Ayabaca</t>
  </si>
  <si>
    <t>EDUCACIÓN ALTO PIURA</t>
  </si>
  <si>
    <t>Ugel Chulucanas</t>
  </si>
  <si>
    <t>EDUCACION HUANCABAMBA</t>
  </si>
  <si>
    <t>Ugel Huancabamba</t>
  </si>
  <si>
    <t>EDUCACIÒN UGEL MORROPON</t>
  </si>
  <si>
    <t>Ugel Morropon</t>
  </si>
  <si>
    <t>EDUCACIÒN UGEL DE PAITA</t>
  </si>
  <si>
    <t>Ugel Paita</t>
  </si>
  <si>
    <t>Ugel Piura</t>
  </si>
  <si>
    <t>Ugel Sechura</t>
  </si>
  <si>
    <t>EDUCACIÓN LUCIANO CASTILLO COLONNA</t>
  </si>
  <si>
    <t>Ugel Sullana</t>
  </si>
  <si>
    <t>EDUCACIÒN UGEL DE TALARA</t>
  </si>
  <si>
    <t>Ugel Talara</t>
  </si>
  <si>
    <t>Tacna</t>
  </si>
  <si>
    <t>Ugel Tambogrande</t>
  </si>
  <si>
    <t>458. PUNO</t>
  </si>
  <si>
    <t xml:space="preserve">EDUCACIÓN PUNO </t>
  </si>
  <si>
    <t>Dre Puno</t>
  </si>
  <si>
    <t>EDUCACIÓN AZANGARO</t>
  </si>
  <si>
    <t>Ugel Azangaro</t>
  </si>
  <si>
    <t>EDUCACIÓN CARABAYA- MACUSANI</t>
  </si>
  <si>
    <t>Ugel Carabaya</t>
  </si>
  <si>
    <t>Tumbes</t>
  </si>
  <si>
    <t>EDUCACIÓN CHUCUITO YULI</t>
  </si>
  <si>
    <t>Ugel Chucuito</t>
  </si>
  <si>
    <t xml:space="preserve">U.E. 314 EDUCACIÓN CRUCERO </t>
  </si>
  <si>
    <t>Ugel Crucero</t>
  </si>
  <si>
    <t>EDUCACIÓN COLLAO</t>
  </si>
  <si>
    <t>Ugel El Collao</t>
  </si>
  <si>
    <t>EDUCACIÓN HUANCANE</t>
  </si>
  <si>
    <t>Ugel Huancane</t>
  </si>
  <si>
    <t>Ucayali</t>
  </si>
  <si>
    <t xml:space="preserve">U.E. 312 EDUCACIÓN LAMPA </t>
  </si>
  <si>
    <t>Ugel Lampa</t>
  </si>
  <si>
    <t>EDUCACIÓN MELGAR</t>
  </si>
  <si>
    <t>Ugel Melgar</t>
  </si>
  <si>
    <t xml:space="preserve">U.E. 313 EDUCACIÓN MOHO </t>
  </si>
  <si>
    <t>Ugel Moho</t>
  </si>
  <si>
    <t>UGEL PUNO</t>
  </si>
  <si>
    <t>Ugel Puno</t>
  </si>
  <si>
    <t>EDUCACIÓN PUTINA</t>
  </si>
  <si>
    <t>Ugel San Antonio De Putina</t>
  </si>
  <si>
    <t>Total general</t>
  </si>
  <si>
    <t>EDUCACIÓN SAN ROMAN</t>
  </si>
  <si>
    <t>Ugel San Roman</t>
  </si>
  <si>
    <t>EDUCACIÒN SANDIA</t>
  </si>
  <si>
    <t>Ugel Sandia</t>
  </si>
  <si>
    <t>EDUCACIÓN YUNGUYO</t>
  </si>
  <si>
    <t>Ugel Yunguyo</t>
  </si>
  <si>
    <t>459.SAN MARTIN</t>
  </si>
  <si>
    <t xml:space="preserve">EDUCACIÓN SAN MARTIN </t>
  </si>
  <si>
    <t>Dre San Martín</t>
  </si>
  <si>
    <t xml:space="preserve">EDUCACIÓN HUALLAGA CENTRAL </t>
  </si>
  <si>
    <t>Ugel Bellavista</t>
  </si>
  <si>
    <t xml:space="preserve">EDUCACIÓN BAJO MAYO </t>
  </si>
  <si>
    <t>Ugel El Dorado</t>
  </si>
  <si>
    <t>Ugel Huallaga</t>
  </si>
  <si>
    <t>EDUCACIÓN LAMAS</t>
  </si>
  <si>
    <t>Ugel Lamas</t>
  </si>
  <si>
    <t>Ugel Mariscal Caceres</t>
  </si>
  <si>
    <t>Ugel Moyobamba</t>
  </si>
  <si>
    <t>Ugel Picota</t>
  </si>
  <si>
    <t>Ugel Rioja</t>
  </si>
  <si>
    <t>Ugel San Martin</t>
  </si>
  <si>
    <t>EDUCACIÓN ALTO HUALLAGA</t>
  </si>
  <si>
    <t>Ugel Tocache</t>
  </si>
  <si>
    <t>460.TACNA</t>
  </si>
  <si>
    <t xml:space="preserve">EDUCACIÓN TACNA </t>
  </si>
  <si>
    <t>Dre Tacna</t>
  </si>
  <si>
    <t>Ugel Candarave</t>
  </si>
  <si>
    <t>Ugel Jorge Basadre</t>
  </si>
  <si>
    <t>Ugel Tacna</t>
  </si>
  <si>
    <t>Ugel Tarata</t>
  </si>
  <si>
    <t>461.TUMBES</t>
  </si>
  <si>
    <t>EDUCACIÓN TUMBES</t>
  </si>
  <si>
    <t>Dre Tumbes</t>
  </si>
  <si>
    <t>EDUCACION UGEL CONTRALMIRANTE VILLAR - ZORRITOS</t>
  </si>
  <si>
    <t>Ugel Contralmirante Villar</t>
  </si>
  <si>
    <t>EDUCACIÒN UGEL TUMBES</t>
  </si>
  <si>
    <t>Ugel Tumbes</t>
  </si>
  <si>
    <t>EDUCACION UGEL ZARUMILLA</t>
  </si>
  <si>
    <t>Ugel Zarumilla</t>
  </si>
  <si>
    <t>462.UCAYALI</t>
  </si>
  <si>
    <t xml:space="preserve">EDUCACIÓN UCAYALI </t>
  </si>
  <si>
    <t>Dre Ucayali</t>
  </si>
  <si>
    <t>Ugel Atalaya</t>
  </si>
  <si>
    <t>Ugel Coronel Portillo</t>
  </si>
  <si>
    <t>Ugel Padre Abad</t>
  </si>
  <si>
    <t>Ugel Purus</t>
  </si>
  <si>
    <t>TOTAL</t>
  </si>
  <si>
    <t>(…) Costo de transporte de Lima Metropolitana está por determinarse.</t>
  </si>
  <si>
    <t>*Se beneficiaria unicamente a los estudiantes al 6to grado de primaria, además de estudiantes y docentes de secundaria.</t>
  </si>
  <si>
    <t>Fuente: MED-UEE. Censo Escolar 2008-2014.</t>
  </si>
  <si>
    <t>Dirección General de Educación Básica Regular</t>
  </si>
  <si>
    <t>CUADRO DE DISTRIBUCIÓN DE MATERIALES EDUCATIVOS DE PRIMARIA Y SECUNDARIA</t>
  </si>
  <si>
    <t>MATERIAL: CARTILLAS PARA EL ESTUDIANTE Y GUIAS PARA LOS DOCENTES RESPECTO AL LÍMITE MARÍTIMO ENTRE PERÚ Y CHILE ESTABLECIDO A PARTIR DEL FALLO DE LA CORTE INTERNACIONAL DE JUSTICIA DE LA HAYA</t>
  </si>
  <si>
    <t xml:space="preserve">Las cartillas informativas son para estudiantes de 1° a 5° grado de secundaria así como de 6° grado de primaria.  
Las guías de uso de las cartillas son para docentes de Historia, Geografía y Economía así como Formación Ciudadana y Cívica de 1° a 5° grado de secundaria.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</si>
</sst>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64" formatCode="dd/mm/yyyy;@"/>
    <numFmt numFmtId="165" formatCode="0.000"/>
    <numFmt numFmtId="166" formatCode="_ * #,##0.000_ ;_ * \-#,##0.000_ ;_ * &quot;-&quot;_ ;_ @_ "/>
    <numFmt numFmtId="167" formatCode="_ * #,##0.00_ ;_ * \-#,##0.00_ ;_ * &quot;-&quot;_ ;_ @_ "/>
    <numFmt numFmtId="168" formatCode="#,##0.00_ ;\-#,##0.00\ "/>
    <numFmt numFmtId="169" formatCode="#,##0_ ;\-#,##0\ 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524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34998626667073579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2" borderId="0" xfId="0" applyFont="1" applyFill="1" applyBorder="1" applyAlignment="1">
      <alignment vertical="center"/>
    </xf>
    <xf numFmtId="0" fontId="0" fillId="0" borderId="0" xfId="0" applyFont="1"/>
    <xf numFmtId="0" fontId="3" fillId="2" borderId="0" xfId="0" applyFont="1" applyFill="1" applyBorder="1" applyAlignment="1">
      <alignment vertical="top"/>
    </xf>
    <xf numFmtId="164" fontId="3" fillId="2" borderId="0" xfId="0" applyNumberFormat="1" applyFont="1" applyFill="1" applyBorder="1" applyAlignment="1">
      <alignment vertical="top"/>
    </xf>
    <xf numFmtId="0" fontId="0" fillId="2" borderId="0" xfId="0" applyFont="1" applyFill="1"/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164" fontId="8" fillId="2" borderId="0" xfId="0" applyNumberFormat="1" applyFont="1" applyFill="1" applyBorder="1" applyAlignment="1">
      <alignment vertical="center"/>
    </xf>
    <xf numFmtId="165" fontId="2" fillId="2" borderId="9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164" fontId="9" fillId="2" borderId="0" xfId="0" applyNumberFormat="1" applyFont="1" applyFill="1" applyBorder="1" applyAlignment="1">
      <alignment vertical="center"/>
    </xf>
    <xf numFmtId="0" fontId="0" fillId="2" borderId="0" xfId="0" applyFill="1"/>
    <xf numFmtId="0" fontId="2" fillId="6" borderId="9" xfId="0" applyFont="1" applyFill="1" applyBorder="1" applyAlignment="1">
      <alignment vertical="center"/>
    </xf>
    <xf numFmtId="0" fontId="2" fillId="7" borderId="7" xfId="0" applyFont="1" applyFill="1" applyBorder="1" applyAlignment="1">
      <alignment vertical="center"/>
    </xf>
    <xf numFmtId="0" fontId="2" fillId="7" borderId="7" xfId="0" applyFont="1" applyFill="1" applyBorder="1" applyAlignment="1">
      <alignment horizontal="center" vertical="center"/>
    </xf>
    <xf numFmtId="41" fontId="2" fillId="7" borderId="9" xfId="0" applyNumberFormat="1" applyFont="1" applyFill="1" applyBorder="1" applyAlignment="1">
      <alignment vertical="center"/>
    </xf>
    <xf numFmtId="166" fontId="2" fillId="7" borderId="9" xfId="0" applyNumberFormat="1" applyFont="1" applyFill="1" applyBorder="1" applyAlignment="1">
      <alignment vertical="center"/>
    </xf>
    <xf numFmtId="167" fontId="2" fillId="7" borderId="9" xfId="0" applyNumberFormat="1" applyFont="1" applyFill="1" applyBorder="1" applyAlignment="1">
      <alignment vertical="center"/>
    </xf>
    <xf numFmtId="2" fontId="2" fillId="7" borderId="9" xfId="0" applyNumberFormat="1" applyFont="1" applyFill="1" applyBorder="1" applyAlignment="1">
      <alignment horizontal="right" vertical="center"/>
    </xf>
    <xf numFmtId="4" fontId="2" fillId="7" borderId="9" xfId="0" applyNumberFormat="1" applyFont="1" applyFill="1" applyBorder="1" applyAlignment="1">
      <alignment horizontal="right" vertical="center"/>
    </xf>
    <xf numFmtId="49" fontId="2" fillId="7" borderId="9" xfId="0" quotePrefix="1" applyNumberFormat="1" applyFont="1" applyFill="1" applyBorder="1" applyAlignment="1">
      <alignment horizontal="center" vertical="center"/>
    </xf>
    <xf numFmtId="0" fontId="0" fillId="2" borderId="9" xfId="0" applyFont="1" applyFill="1" applyBorder="1" applyAlignment="1">
      <alignment vertical="center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center"/>
    </xf>
    <xf numFmtId="41" fontId="0" fillId="0" borderId="6" xfId="0" applyNumberFormat="1" applyFont="1" applyFill="1" applyBorder="1" applyAlignment="1">
      <alignment vertical="center"/>
    </xf>
    <xf numFmtId="41" fontId="0" fillId="0" borderId="4" xfId="0" applyNumberFormat="1" applyFont="1" applyFill="1" applyBorder="1" applyAlignment="1">
      <alignment vertical="center"/>
    </xf>
    <xf numFmtId="166" fontId="0" fillId="0" borderId="6" xfId="0" applyNumberFormat="1" applyFont="1" applyFill="1" applyBorder="1" applyAlignment="1">
      <alignment vertical="center"/>
    </xf>
    <xf numFmtId="167" fontId="0" fillId="0" borderId="6" xfId="0" applyNumberFormat="1" applyFont="1" applyFill="1" applyBorder="1" applyAlignment="1">
      <alignment horizontal="right" vertical="center"/>
    </xf>
    <xf numFmtId="2" fontId="0" fillId="2" borderId="6" xfId="0" applyNumberFormat="1" applyFont="1" applyFill="1" applyBorder="1" applyAlignment="1">
      <alignment horizontal="right" vertical="center"/>
    </xf>
    <xf numFmtId="4" fontId="0" fillId="2" borderId="6" xfId="0" applyNumberFormat="1" applyFont="1" applyFill="1" applyBorder="1" applyAlignment="1">
      <alignment horizontal="right" vertical="center"/>
    </xf>
    <xf numFmtId="49" fontId="0" fillId="2" borderId="6" xfId="0" applyNumberFormat="1" applyFont="1" applyFill="1" applyBorder="1" applyAlignment="1">
      <alignment horizontal="center" vertical="center"/>
    </xf>
    <xf numFmtId="164" fontId="0" fillId="2" borderId="6" xfId="0" applyNumberFormat="1" applyFont="1" applyFill="1" applyBorder="1" applyAlignment="1">
      <alignment horizontal="center" vertical="center"/>
    </xf>
    <xf numFmtId="41" fontId="0" fillId="0" borderId="9" xfId="0" applyNumberFormat="1" applyFont="1" applyFill="1" applyBorder="1" applyAlignment="1">
      <alignment vertical="center"/>
    </xf>
    <xf numFmtId="0" fontId="0" fillId="2" borderId="9" xfId="0" applyFont="1" applyFill="1" applyBorder="1" applyAlignment="1">
      <alignment horizontal="center" vertical="center"/>
    </xf>
    <xf numFmtId="41" fontId="0" fillId="2" borderId="6" xfId="0" applyNumberFormat="1" applyFont="1" applyFill="1" applyBorder="1" applyAlignment="1">
      <alignment vertical="center"/>
    </xf>
    <xf numFmtId="41" fontId="0" fillId="2" borderId="4" xfId="0" applyNumberFormat="1" applyFont="1" applyFill="1" applyBorder="1" applyAlignment="1">
      <alignment vertical="center"/>
    </xf>
    <xf numFmtId="166" fontId="0" fillId="2" borderId="6" xfId="0" applyNumberFormat="1" applyFont="1" applyFill="1" applyBorder="1" applyAlignment="1">
      <alignment vertical="center"/>
    </xf>
    <xf numFmtId="167" fontId="0" fillId="2" borderId="6" xfId="0" applyNumberFormat="1" applyFont="1" applyFill="1" applyBorder="1" applyAlignment="1">
      <alignment horizontal="right" vertical="center"/>
    </xf>
    <xf numFmtId="41" fontId="0" fillId="2" borderId="9" xfId="0" applyNumberFormat="1" applyFont="1" applyFill="1" applyBorder="1" applyAlignment="1">
      <alignment vertical="center"/>
    </xf>
    <xf numFmtId="41" fontId="0" fillId="2" borderId="7" xfId="0" applyNumberFormat="1" applyFont="1" applyFill="1" applyBorder="1" applyAlignment="1">
      <alignment vertical="center"/>
    </xf>
    <xf numFmtId="166" fontId="0" fillId="2" borderId="9" xfId="0" applyNumberFormat="1" applyFont="1" applyFill="1" applyBorder="1" applyAlignment="1">
      <alignment vertical="center"/>
    </xf>
    <xf numFmtId="167" fontId="0" fillId="2" borderId="9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center" vertical="center"/>
    </xf>
    <xf numFmtId="41" fontId="0" fillId="0" borderId="7" xfId="0" applyNumberFormat="1" applyFont="1" applyFill="1" applyBorder="1" applyAlignment="1">
      <alignment vertical="center"/>
    </xf>
    <xf numFmtId="166" fontId="0" fillId="0" borderId="9" xfId="0" applyNumberFormat="1" applyFont="1" applyFill="1" applyBorder="1" applyAlignment="1">
      <alignment vertical="center"/>
    </xf>
    <xf numFmtId="167" fontId="0" fillId="0" borderId="9" xfId="0" applyNumberFormat="1" applyFont="1" applyFill="1" applyBorder="1" applyAlignment="1">
      <alignment horizontal="right" vertical="center"/>
    </xf>
    <xf numFmtId="2" fontId="0" fillId="2" borderId="4" xfId="0" applyNumberFormat="1" applyFont="1" applyFill="1" applyBorder="1" applyAlignment="1">
      <alignment horizontal="right" vertical="center"/>
    </xf>
    <xf numFmtId="4" fontId="0" fillId="2" borderId="4" xfId="0" applyNumberFormat="1" applyFont="1" applyFill="1" applyBorder="1" applyAlignment="1">
      <alignment horizontal="right" vertical="center"/>
    </xf>
    <xf numFmtId="2" fontId="0" fillId="2" borderId="7" xfId="0" applyNumberFormat="1" applyFont="1" applyFill="1" applyBorder="1" applyAlignment="1">
      <alignment horizontal="right" vertical="center"/>
    </xf>
    <xf numFmtId="4" fontId="0" fillId="2" borderId="7" xfId="0" applyNumberFormat="1" applyFont="1" applyFill="1" applyBorder="1" applyAlignment="1">
      <alignment horizontal="right" vertical="center"/>
    </xf>
    <xf numFmtId="2" fontId="0" fillId="0" borderId="7" xfId="0" applyNumberFormat="1" applyFont="1" applyFill="1" applyBorder="1" applyAlignment="1">
      <alignment horizontal="right" vertical="center"/>
    </xf>
    <xf numFmtId="4" fontId="0" fillId="0" borderId="7" xfId="0" applyNumberFormat="1" applyFont="1" applyFill="1" applyBorder="1" applyAlignment="1">
      <alignment horizontal="right" vertical="center"/>
    </xf>
    <xf numFmtId="49" fontId="2" fillId="7" borderId="6" xfId="0" applyNumberFormat="1" applyFont="1" applyFill="1" applyBorder="1" applyAlignment="1">
      <alignment horizontal="center" vertical="center"/>
    </xf>
    <xf numFmtId="0" fontId="0" fillId="6" borderId="9" xfId="0" applyFont="1" applyFill="1" applyBorder="1" applyAlignment="1">
      <alignment vertical="center"/>
    </xf>
    <xf numFmtId="167" fontId="0" fillId="2" borderId="9" xfId="0" applyNumberFormat="1" applyFont="1" applyFill="1" applyBorder="1" applyAlignment="1">
      <alignment vertical="center"/>
    </xf>
    <xf numFmtId="2" fontId="0" fillId="0" borderId="6" xfId="0" applyNumberFormat="1" applyFont="1" applyFill="1" applyBorder="1" applyAlignment="1">
      <alignment horizontal="right" vertical="center"/>
    </xf>
    <xf numFmtId="4" fontId="0" fillId="0" borderId="6" xfId="0" applyNumberFormat="1" applyFont="1" applyFill="1" applyBorder="1" applyAlignment="1">
      <alignment horizontal="right" vertical="center"/>
    </xf>
    <xf numFmtId="0" fontId="2" fillId="8" borderId="9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41" fontId="2" fillId="9" borderId="9" xfId="0" applyNumberFormat="1" applyFont="1" applyFill="1" applyBorder="1" applyAlignment="1">
      <alignment vertical="center"/>
    </xf>
    <xf numFmtId="166" fontId="2" fillId="9" borderId="9" xfId="0" applyNumberFormat="1" applyFont="1" applyFill="1" applyBorder="1" applyAlignment="1">
      <alignment vertical="center"/>
    </xf>
    <xf numFmtId="168" fontId="2" fillId="9" borderId="9" xfId="0" applyNumberFormat="1" applyFont="1" applyFill="1" applyBorder="1" applyAlignment="1">
      <alignment vertical="center"/>
    </xf>
    <xf numFmtId="2" fontId="2" fillId="9" borderId="9" xfId="0" applyNumberFormat="1" applyFont="1" applyFill="1" applyBorder="1" applyAlignment="1">
      <alignment horizontal="right" vertical="center"/>
    </xf>
    <xf numFmtId="4" fontId="2" fillId="9" borderId="9" xfId="0" applyNumberFormat="1" applyFont="1" applyFill="1" applyBorder="1" applyAlignment="1">
      <alignment horizontal="right" vertical="center"/>
    </xf>
    <xf numFmtId="169" fontId="2" fillId="9" borderId="9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/>
    </xf>
    <xf numFmtId="0" fontId="0" fillId="2" borderId="0" xfId="0" applyFill="1" applyAlignment="1">
      <alignment horizontal="center" vertical="center"/>
    </xf>
    <xf numFmtId="3" fontId="0" fillId="2" borderId="0" xfId="0" applyNumberFormat="1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164" fontId="11" fillId="2" borderId="0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1" fontId="1" fillId="5" borderId="3" xfId="0" applyNumberFormat="1" applyFont="1" applyFill="1" applyBorder="1" applyAlignment="1">
      <alignment horizontal="center" vertical="center" wrapText="1"/>
    </xf>
    <xf numFmtId="1" fontId="1" fillId="5" borderId="10" xfId="0" applyNumberFormat="1" applyFont="1" applyFill="1" applyBorder="1" applyAlignment="1">
      <alignment horizontal="center" vertical="center" wrapText="1"/>
    </xf>
    <xf numFmtId="1" fontId="1" fillId="5" borderId="6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1" fontId="1" fillId="5" borderId="9" xfId="0" applyNumberFormat="1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 wrapText="1"/>
    </xf>
    <xf numFmtId="164" fontId="1" fillId="5" borderId="10" xfId="0" applyNumberFormat="1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E281"/>
  <sheetViews>
    <sheetView tabSelected="1" topLeftCell="B1" zoomScale="70" zoomScaleNormal="70" workbookViewId="0">
      <pane xSplit="4" ySplit="9" topLeftCell="F10" activePane="bottomRight" state="frozen"/>
      <selection activeCell="B1" sqref="B1"/>
      <selection pane="topRight" activeCell="F1" sqref="F1"/>
      <selection pane="bottomLeft" activeCell="B10" sqref="B10"/>
      <selection pane="bottomRight" activeCell="G7" sqref="G7:G9"/>
    </sheetView>
  </sheetViews>
  <sheetFormatPr baseColWidth="10" defaultRowHeight="15" outlineLevelCol="1" x14ac:dyDescent="0.25"/>
  <cols>
    <col min="1" max="1" width="9.7109375" style="65" hidden="1" customWidth="1"/>
    <col min="2" max="2" width="21.28515625" style="65" customWidth="1"/>
    <col min="3" max="3" width="11.42578125" style="74" customWidth="1"/>
    <col min="4" max="4" width="48.7109375" style="65" customWidth="1"/>
    <col min="5" max="5" width="35" style="74" customWidth="1"/>
    <col min="6" max="6" width="17.42578125" style="74" customWidth="1" outlineLevel="1"/>
    <col min="7" max="9" width="22.7109375" style="65" customWidth="1" outlineLevel="1"/>
    <col min="10" max="11" width="18.7109375" style="75" customWidth="1" outlineLevel="1"/>
    <col min="12" max="12" width="18.7109375" style="75" customWidth="1"/>
    <col min="13" max="13" width="19" style="65" customWidth="1" outlineLevel="1"/>
    <col min="14" max="14" width="17.42578125" style="65" customWidth="1" outlineLevel="1"/>
    <col min="15" max="15" width="15.85546875" style="65" customWidth="1" outlineLevel="1"/>
    <col min="16" max="18" width="18.28515625" style="65" customWidth="1" outlineLevel="1"/>
    <col min="19" max="19" width="21.28515625" style="75" customWidth="1" outlineLevel="1"/>
    <col min="20" max="20" width="25.140625" style="75" customWidth="1" outlineLevel="1"/>
    <col min="21" max="22" width="18.5703125" style="75" customWidth="1"/>
    <col min="23" max="23" width="18.5703125" style="76" customWidth="1"/>
    <col min="24" max="24" width="18.5703125" style="75" customWidth="1"/>
    <col min="25" max="25" width="20" style="75" customWidth="1"/>
    <col min="26" max="16384" width="11.42578125" style="16"/>
  </cols>
  <sheetData>
    <row r="1" spans="1:31" s="5" customFormat="1" ht="42.75" customHeight="1" x14ac:dyDescent="0.25">
      <c r="A1" s="1"/>
      <c r="B1" s="2"/>
      <c r="C1" s="1"/>
      <c r="D1" s="83"/>
      <c r="E1" s="83"/>
      <c r="F1" s="83"/>
      <c r="G1" s="83"/>
      <c r="H1" s="83"/>
      <c r="I1" s="83"/>
      <c r="J1" s="83"/>
      <c r="K1" s="83"/>
      <c r="L1" s="83"/>
      <c r="M1" s="83"/>
      <c r="N1" s="3"/>
      <c r="O1" s="3"/>
      <c r="P1" s="3"/>
      <c r="Q1" s="3"/>
      <c r="R1" s="3"/>
      <c r="S1" s="3"/>
      <c r="T1" s="3"/>
      <c r="U1" s="3"/>
      <c r="V1" s="3"/>
      <c r="W1" s="4"/>
      <c r="X1" s="3"/>
      <c r="Y1" s="3"/>
      <c r="Z1" s="3"/>
      <c r="AA1" s="3"/>
      <c r="AB1" s="3"/>
      <c r="AC1" s="3"/>
      <c r="AD1" s="3"/>
      <c r="AE1" s="3"/>
    </row>
    <row r="2" spans="1:31" s="5" customFormat="1" ht="39" customHeight="1" x14ac:dyDescent="0.25">
      <c r="A2" s="6"/>
      <c r="B2" s="7" t="s">
        <v>521</v>
      </c>
      <c r="C2" s="6"/>
      <c r="D2" s="6"/>
      <c r="E2" s="8"/>
      <c r="F2" s="8"/>
      <c r="G2" s="6"/>
      <c r="H2" s="6"/>
      <c r="I2" s="6"/>
      <c r="J2" s="1"/>
      <c r="K2" s="3"/>
      <c r="L2" s="3"/>
      <c r="M2" s="3"/>
      <c r="N2" s="84" t="s">
        <v>0</v>
      </c>
      <c r="O2" s="85"/>
      <c r="P2" s="88" t="s">
        <v>1</v>
      </c>
      <c r="Q2" s="88" t="s">
        <v>2</v>
      </c>
      <c r="R2" s="3"/>
      <c r="S2" s="3"/>
      <c r="T2" s="3"/>
      <c r="U2" s="3"/>
      <c r="V2" s="3"/>
      <c r="W2" s="4"/>
      <c r="X2" s="3"/>
      <c r="Y2" s="3"/>
      <c r="Z2" s="3"/>
    </row>
    <row r="3" spans="1:31" s="5" customFormat="1" ht="29.25" customHeight="1" x14ac:dyDescent="0.25">
      <c r="A3" s="6"/>
      <c r="B3" s="9" t="s">
        <v>520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86"/>
      <c r="O3" s="87"/>
      <c r="P3" s="89"/>
      <c r="Q3" s="89"/>
      <c r="R3" s="9"/>
      <c r="S3" s="9"/>
      <c r="T3" s="9"/>
      <c r="U3" s="9"/>
      <c r="V3" s="9"/>
      <c r="W3" s="10"/>
      <c r="X3" s="9"/>
      <c r="Y3" s="9"/>
      <c r="Z3" s="9"/>
      <c r="AA3" s="9"/>
      <c r="AB3" s="9"/>
      <c r="AC3" s="9"/>
    </row>
    <row r="4" spans="1:31" s="5" customFormat="1" ht="29.25" customHeight="1" x14ac:dyDescent="0.25">
      <c r="A4" s="6"/>
      <c r="B4" s="9" t="s">
        <v>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0" t="s">
        <v>4</v>
      </c>
      <c r="O4" s="91"/>
      <c r="P4" s="11">
        <v>2.2210000000000001E-2</v>
      </c>
      <c r="Q4" s="11">
        <v>0.24299999999999997</v>
      </c>
      <c r="R4" s="9"/>
      <c r="S4" s="9"/>
      <c r="T4" s="9"/>
      <c r="U4" s="9"/>
      <c r="V4" s="9"/>
      <c r="W4" s="10"/>
      <c r="X4" s="9"/>
      <c r="Y4" s="9"/>
      <c r="Z4" s="9"/>
      <c r="AA4" s="9"/>
      <c r="AB4" s="9"/>
      <c r="AC4" s="9"/>
    </row>
    <row r="5" spans="1:31" s="5" customFormat="1" ht="48.75" customHeight="1" x14ac:dyDescent="0.25">
      <c r="A5" s="6"/>
      <c r="B5" s="81" t="s">
        <v>522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2"/>
      <c r="N5" s="13" t="s">
        <v>5</v>
      </c>
      <c r="O5" s="14"/>
      <c r="P5" s="11">
        <v>0.17999996370050156</v>
      </c>
      <c r="Q5" s="11">
        <v>1.7800599316778871</v>
      </c>
      <c r="R5" s="12"/>
      <c r="S5" s="12"/>
      <c r="T5" s="12"/>
      <c r="U5" s="12"/>
      <c r="V5" s="12"/>
      <c r="W5" s="15"/>
      <c r="X5" s="12"/>
      <c r="Y5" s="12"/>
      <c r="Z5" s="12"/>
      <c r="AA5" s="12"/>
      <c r="AB5" s="12"/>
      <c r="AC5" s="12"/>
    </row>
    <row r="6" spans="1:31" s="5" customFormat="1" ht="29.25" customHeight="1" x14ac:dyDescent="0.25">
      <c r="A6" s="6"/>
      <c r="B6" s="78" t="s">
        <v>523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80"/>
      <c r="X6" s="79"/>
      <c r="Y6" s="79"/>
      <c r="Z6" s="79"/>
      <c r="AA6" s="79"/>
      <c r="AB6" s="79"/>
      <c r="AC6" s="79"/>
      <c r="AD6" s="79"/>
      <c r="AE6" s="79"/>
    </row>
    <row r="7" spans="1:31" ht="33" customHeight="1" x14ac:dyDescent="0.25">
      <c r="A7" s="95" t="s">
        <v>6</v>
      </c>
      <c r="B7" s="96" t="s">
        <v>7</v>
      </c>
      <c r="C7" s="96" t="s">
        <v>8</v>
      </c>
      <c r="D7" s="96" t="s">
        <v>9</v>
      </c>
      <c r="E7" s="99" t="s">
        <v>10</v>
      </c>
      <c r="F7" s="96" t="s">
        <v>11</v>
      </c>
      <c r="G7" s="96" t="s">
        <v>12</v>
      </c>
      <c r="H7" s="92" t="s">
        <v>13</v>
      </c>
      <c r="I7" s="92" t="s">
        <v>14</v>
      </c>
      <c r="J7" s="92" t="s">
        <v>15</v>
      </c>
      <c r="K7" s="92" t="s">
        <v>16</v>
      </c>
      <c r="L7" s="92" t="s">
        <v>17</v>
      </c>
      <c r="M7" s="92" t="s">
        <v>18</v>
      </c>
      <c r="N7" s="92" t="s">
        <v>19</v>
      </c>
      <c r="O7" s="92" t="s">
        <v>20</v>
      </c>
      <c r="P7" s="96" t="s">
        <v>21</v>
      </c>
      <c r="Q7" s="96" t="s">
        <v>22</v>
      </c>
      <c r="R7" s="96" t="s">
        <v>23</v>
      </c>
      <c r="S7" s="96" t="s">
        <v>24</v>
      </c>
      <c r="T7" s="96" t="s">
        <v>25</v>
      </c>
      <c r="U7" s="96" t="s">
        <v>26</v>
      </c>
      <c r="V7" s="92" t="s">
        <v>27</v>
      </c>
      <c r="W7" s="106" t="s">
        <v>28</v>
      </c>
      <c r="X7" s="96" t="s">
        <v>29</v>
      </c>
      <c r="Y7" s="102" t="s">
        <v>30</v>
      </c>
    </row>
    <row r="8" spans="1:31" ht="33" customHeight="1" x14ac:dyDescent="0.25">
      <c r="A8" s="95"/>
      <c r="B8" s="97"/>
      <c r="C8" s="97" t="s">
        <v>8</v>
      </c>
      <c r="D8" s="97"/>
      <c r="E8" s="100"/>
      <c r="F8" s="97"/>
      <c r="G8" s="97"/>
      <c r="H8" s="93"/>
      <c r="I8" s="93"/>
      <c r="J8" s="93"/>
      <c r="K8" s="93"/>
      <c r="L8" s="93"/>
      <c r="M8" s="93"/>
      <c r="N8" s="93"/>
      <c r="O8" s="93"/>
      <c r="P8" s="97"/>
      <c r="Q8" s="97"/>
      <c r="R8" s="97"/>
      <c r="S8" s="97"/>
      <c r="T8" s="97"/>
      <c r="U8" s="97"/>
      <c r="V8" s="93"/>
      <c r="W8" s="107"/>
      <c r="X8" s="97"/>
      <c r="Y8" s="102"/>
    </row>
    <row r="9" spans="1:31" ht="53.25" customHeight="1" x14ac:dyDescent="0.25">
      <c r="A9" s="95"/>
      <c r="B9" s="98"/>
      <c r="C9" s="98"/>
      <c r="D9" s="98"/>
      <c r="E9" s="101"/>
      <c r="F9" s="98"/>
      <c r="G9" s="98"/>
      <c r="H9" s="94"/>
      <c r="I9" s="94"/>
      <c r="J9" s="94"/>
      <c r="K9" s="94"/>
      <c r="L9" s="94"/>
      <c r="M9" s="94"/>
      <c r="N9" s="94"/>
      <c r="O9" s="94"/>
      <c r="P9" s="98"/>
      <c r="Q9" s="98"/>
      <c r="R9" s="98"/>
      <c r="S9" s="98"/>
      <c r="T9" s="98"/>
      <c r="U9" s="98"/>
      <c r="V9" s="94"/>
      <c r="W9" s="108"/>
      <c r="X9" s="98"/>
      <c r="Y9" s="102"/>
    </row>
    <row r="10" spans="1:31" x14ac:dyDescent="0.25">
      <c r="A10" s="17" t="s">
        <v>31</v>
      </c>
      <c r="B10" s="18" t="s">
        <v>32</v>
      </c>
      <c r="C10" s="19"/>
      <c r="D10" s="18"/>
      <c r="E10" s="18" t="s">
        <v>31</v>
      </c>
      <c r="F10" s="19" t="s">
        <v>33</v>
      </c>
      <c r="G10" s="19" t="s">
        <v>34</v>
      </c>
      <c r="H10" s="20">
        <f>SUM(H11:H18)</f>
        <v>10066</v>
      </c>
      <c r="I10" s="20">
        <f>SUM(I11:I18)</f>
        <v>45514</v>
      </c>
      <c r="J10" s="20">
        <v>55590</v>
      </c>
      <c r="K10" s="20">
        <v>1266</v>
      </c>
      <c r="L10" s="20">
        <f t="shared" ref="L10:L73" si="0">J10+K10</f>
        <v>56856</v>
      </c>
      <c r="M10" s="21">
        <f t="shared" ref="M10:M73" si="1">(J10*$P$4)</f>
        <v>1234.6539</v>
      </c>
      <c r="N10" s="21">
        <f t="shared" ref="N10:N73" si="2">(K10*$Q$4)</f>
        <v>307.63799999999998</v>
      </c>
      <c r="O10" s="21">
        <f>M10+N10</f>
        <v>1542.2918999999999</v>
      </c>
      <c r="P10" s="22">
        <f t="shared" ref="P10:P73" si="3">J10*$P$5</f>
        <v>10006.197982110882</v>
      </c>
      <c r="Q10" s="22">
        <f>K10*$Q$5</f>
        <v>2253.555873504205</v>
      </c>
      <c r="R10" s="22">
        <f>P10+Q10</f>
        <v>12259.753855615087</v>
      </c>
      <c r="S10" s="23">
        <v>6.3703245799319825</v>
      </c>
      <c r="T10" s="24">
        <f>S10*O10</f>
        <v>9824.9</v>
      </c>
      <c r="U10" s="24">
        <f t="shared" ref="U10:U73" si="4">T10+R10</f>
        <v>22084.653855615084</v>
      </c>
      <c r="V10" s="25"/>
      <c r="W10" s="25"/>
      <c r="X10" s="25"/>
      <c r="Y10" s="20">
        <v>262</v>
      </c>
    </row>
    <row r="11" spans="1:31" s="5" customFormat="1" x14ac:dyDescent="0.25">
      <c r="A11" s="26" t="s">
        <v>31</v>
      </c>
      <c r="B11" s="26" t="s">
        <v>32</v>
      </c>
      <c r="C11" s="27">
        <v>300</v>
      </c>
      <c r="D11" s="28" t="s">
        <v>35</v>
      </c>
      <c r="E11" s="29" t="s">
        <v>36</v>
      </c>
      <c r="F11" s="30" t="s">
        <v>33</v>
      </c>
      <c r="G11" s="30" t="s">
        <v>34</v>
      </c>
      <c r="H11" s="31">
        <v>0</v>
      </c>
      <c r="I11" s="31">
        <v>0</v>
      </c>
      <c r="J11" s="31">
        <v>10</v>
      </c>
      <c r="K11" s="32">
        <v>10</v>
      </c>
      <c r="L11" s="32">
        <f t="shared" si="0"/>
        <v>20</v>
      </c>
      <c r="M11" s="33">
        <f t="shared" si="1"/>
        <v>0.22210000000000002</v>
      </c>
      <c r="N11" s="33">
        <f t="shared" si="2"/>
        <v>2.4299999999999997</v>
      </c>
      <c r="O11" s="33">
        <f t="shared" ref="O11:O74" si="5">M11+N11</f>
        <v>2.6520999999999999</v>
      </c>
      <c r="P11" s="34">
        <f t="shared" si="3"/>
        <v>1.7999996370050155</v>
      </c>
      <c r="Q11" s="34">
        <f t="shared" ref="Q11:Q74" si="6">K11*$Q$5</f>
        <v>17.800599316778872</v>
      </c>
      <c r="R11" s="34">
        <f t="shared" ref="R11:R74" si="7">P11+Q11</f>
        <v>19.600598953783887</v>
      </c>
      <c r="S11" s="35">
        <v>6.3703245799319825</v>
      </c>
      <c r="T11" s="36">
        <f t="shared" ref="T11:T74" si="8">S11*O11</f>
        <v>16.894737818437612</v>
      </c>
      <c r="U11" s="36">
        <f t="shared" si="4"/>
        <v>36.495336772221499</v>
      </c>
      <c r="V11" s="37" t="s">
        <v>37</v>
      </c>
      <c r="W11" s="38">
        <f>+V11+20</f>
        <v>41968</v>
      </c>
      <c r="X11" s="38">
        <f>+W11+20</f>
        <v>41988</v>
      </c>
      <c r="Y11" s="39">
        <v>0</v>
      </c>
    </row>
    <row r="12" spans="1:31" x14ac:dyDescent="0.25">
      <c r="A12" s="26" t="s">
        <v>31</v>
      </c>
      <c r="B12" s="26" t="s">
        <v>32</v>
      </c>
      <c r="C12" s="27">
        <v>303</v>
      </c>
      <c r="D12" s="28" t="s">
        <v>38</v>
      </c>
      <c r="E12" s="26" t="s">
        <v>39</v>
      </c>
      <c r="F12" s="40" t="s">
        <v>33</v>
      </c>
      <c r="G12" s="40" t="s">
        <v>34</v>
      </c>
      <c r="H12" s="41">
        <v>2107</v>
      </c>
      <c r="I12" s="41">
        <v>9683</v>
      </c>
      <c r="J12" s="41">
        <v>11790</v>
      </c>
      <c r="K12" s="42">
        <v>228</v>
      </c>
      <c r="L12" s="42">
        <f t="shared" si="0"/>
        <v>12018</v>
      </c>
      <c r="M12" s="43">
        <f t="shared" si="1"/>
        <v>261.85590000000002</v>
      </c>
      <c r="N12" s="43">
        <f t="shared" si="2"/>
        <v>55.403999999999989</v>
      </c>
      <c r="O12" s="43">
        <f t="shared" si="5"/>
        <v>317.25990000000002</v>
      </c>
      <c r="P12" s="44">
        <f t="shared" si="3"/>
        <v>2122.1995720289133</v>
      </c>
      <c r="Q12" s="44">
        <f t="shared" si="6"/>
        <v>405.85366442255827</v>
      </c>
      <c r="R12" s="44">
        <f t="shared" si="7"/>
        <v>2528.0532364514715</v>
      </c>
      <c r="S12" s="35">
        <v>6.3703245799319825</v>
      </c>
      <c r="T12" s="36">
        <f t="shared" si="8"/>
        <v>2021.0485391967629</v>
      </c>
      <c r="U12" s="36">
        <f t="shared" si="4"/>
        <v>4549.1017756482343</v>
      </c>
      <c r="V12" s="37" t="s">
        <v>37</v>
      </c>
      <c r="W12" s="38">
        <f t="shared" ref="W12:X18" si="9">+V12+20</f>
        <v>41968</v>
      </c>
      <c r="X12" s="38">
        <f t="shared" si="9"/>
        <v>41988</v>
      </c>
      <c r="Y12" s="39">
        <v>44</v>
      </c>
    </row>
    <row r="13" spans="1:31" x14ac:dyDescent="0.25">
      <c r="A13" s="26" t="s">
        <v>31</v>
      </c>
      <c r="B13" s="26" t="s">
        <v>32</v>
      </c>
      <c r="C13" s="27">
        <v>300</v>
      </c>
      <c r="D13" s="28" t="s">
        <v>35</v>
      </c>
      <c r="E13" s="26" t="s">
        <v>40</v>
      </c>
      <c r="F13" s="40" t="s">
        <v>33</v>
      </c>
      <c r="G13" s="40" t="s">
        <v>34</v>
      </c>
      <c r="H13" s="45">
        <v>613</v>
      </c>
      <c r="I13" s="45">
        <v>2988</v>
      </c>
      <c r="J13" s="45">
        <v>3601</v>
      </c>
      <c r="K13" s="46">
        <v>87</v>
      </c>
      <c r="L13" s="46">
        <f t="shared" si="0"/>
        <v>3688</v>
      </c>
      <c r="M13" s="47">
        <f t="shared" si="1"/>
        <v>79.978210000000004</v>
      </c>
      <c r="N13" s="47">
        <f t="shared" si="2"/>
        <v>21.140999999999998</v>
      </c>
      <c r="O13" s="47">
        <f t="shared" si="5"/>
        <v>101.11921000000001</v>
      </c>
      <c r="P13" s="48">
        <f t="shared" si="3"/>
        <v>648.17986928550613</v>
      </c>
      <c r="Q13" s="48">
        <f t="shared" si="6"/>
        <v>154.86521405597617</v>
      </c>
      <c r="R13" s="48">
        <f t="shared" si="7"/>
        <v>803.04508334148227</v>
      </c>
      <c r="S13" s="35">
        <v>6.3703245799319825</v>
      </c>
      <c r="T13" s="36">
        <f t="shared" si="8"/>
        <v>644.16218896630403</v>
      </c>
      <c r="U13" s="36">
        <f t="shared" si="4"/>
        <v>1447.2072723077863</v>
      </c>
      <c r="V13" s="37" t="s">
        <v>37</v>
      </c>
      <c r="W13" s="38">
        <f t="shared" si="9"/>
        <v>41968</v>
      </c>
      <c r="X13" s="38">
        <f t="shared" si="9"/>
        <v>41988</v>
      </c>
      <c r="Y13" s="39">
        <v>14</v>
      </c>
    </row>
    <row r="14" spans="1:31" x14ac:dyDescent="0.25">
      <c r="A14" s="26" t="s">
        <v>31</v>
      </c>
      <c r="B14" s="26" t="s">
        <v>32</v>
      </c>
      <c r="C14" s="27">
        <v>300</v>
      </c>
      <c r="D14" s="28" t="s">
        <v>35</v>
      </c>
      <c r="E14" s="26" t="s">
        <v>41</v>
      </c>
      <c r="F14" s="40" t="s">
        <v>33</v>
      </c>
      <c r="G14" s="40" t="s">
        <v>34</v>
      </c>
      <c r="H14" s="45">
        <v>1076</v>
      </c>
      <c r="I14" s="45">
        <v>5738</v>
      </c>
      <c r="J14" s="45">
        <v>6814</v>
      </c>
      <c r="K14" s="46">
        <v>141</v>
      </c>
      <c r="L14" s="46">
        <f t="shared" si="0"/>
        <v>6955</v>
      </c>
      <c r="M14" s="47">
        <f t="shared" si="1"/>
        <v>151.33894000000001</v>
      </c>
      <c r="N14" s="47">
        <f t="shared" si="2"/>
        <v>34.262999999999998</v>
      </c>
      <c r="O14" s="47">
        <f t="shared" si="5"/>
        <v>185.60194000000001</v>
      </c>
      <c r="P14" s="48">
        <f t="shared" si="3"/>
        <v>1226.5197526552176</v>
      </c>
      <c r="Q14" s="48">
        <f t="shared" si="6"/>
        <v>250.98845036658207</v>
      </c>
      <c r="R14" s="48">
        <f t="shared" si="7"/>
        <v>1477.5082030217998</v>
      </c>
      <c r="S14" s="35">
        <v>6.3703245799319825</v>
      </c>
      <c r="T14" s="36">
        <f t="shared" si="8"/>
        <v>1182.3446004650611</v>
      </c>
      <c r="U14" s="36">
        <f t="shared" si="4"/>
        <v>2659.8528034868609</v>
      </c>
      <c r="V14" s="37" t="s">
        <v>37</v>
      </c>
      <c r="W14" s="38">
        <f t="shared" si="9"/>
        <v>41968</v>
      </c>
      <c r="X14" s="38">
        <f t="shared" si="9"/>
        <v>41988</v>
      </c>
      <c r="Y14" s="39">
        <v>27</v>
      </c>
    </row>
    <row r="15" spans="1:31" x14ac:dyDescent="0.25">
      <c r="A15" s="26" t="s">
        <v>31</v>
      </c>
      <c r="B15" s="26" t="s">
        <v>32</v>
      </c>
      <c r="C15" s="27">
        <v>302</v>
      </c>
      <c r="D15" s="28" t="s">
        <v>42</v>
      </c>
      <c r="E15" s="26" t="s">
        <v>43</v>
      </c>
      <c r="F15" s="40" t="s">
        <v>33</v>
      </c>
      <c r="G15" s="40" t="s">
        <v>34</v>
      </c>
      <c r="H15" s="45">
        <v>1948</v>
      </c>
      <c r="I15" s="45">
        <v>5337</v>
      </c>
      <c r="J15" s="45">
        <v>7285</v>
      </c>
      <c r="K15" s="46">
        <v>143</v>
      </c>
      <c r="L15" s="46">
        <f t="shared" si="0"/>
        <v>7428</v>
      </c>
      <c r="M15" s="47">
        <f t="shared" si="1"/>
        <v>161.79984999999999</v>
      </c>
      <c r="N15" s="47">
        <f t="shared" si="2"/>
        <v>34.748999999999995</v>
      </c>
      <c r="O15" s="47">
        <f t="shared" si="5"/>
        <v>196.54884999999999</v>
      </c>
      <c r="P15" s="48">
        <f t="shared" si="3"/>
        <v>1311.2997355581538</v>
      </c>
      <c r="Q15" s="48">
        <f t="shared" si="6"/>
        <v>254.54857022993787</v>
      </c>
      <c r="R15" s="48">
        <f t="shared" si="7"/>
        <v>1565.8483057880917</v>
      </c>
      <c r="S15" s="35">
        <v>6.3703245799319825</v>
      </c>
      <c r="T15" s="36">
        <f t="shared" si="8"/>
        <v>1252.0799703123641</v>
      </c>
      <c r="U15" s="36">
        <f t="shared" si="4"/>
        <v>2817.9282761004561</v>
      </c>
      <c r="V15" s="37" t="s">
        <v>37</v>
      </c>
      <c r="W15" s="38">
        <f t="shared" si="9"/>
        <v>41968</v>
      </c>
      <c r="X15" s="38">
        <f t="shared" si="9"/>
        <v>41988</v>
      </c>
      <c r="Y15" s="39">
        <v>28</v>
      </c>
    </row>
    <row r="16" spans="1:31" x14ac:dyDescent="0.25">
      <c r="A16" s="26" t="s">
        <v>31</v>
      </c>
      <c r="B16" s="26" t="s">
        <v>32</v>
      </c>
      <c r="C16" s="27">
        <v>300</v>
      </c>
      <c r="D16" s="28" t="s">
        <v>35</v>
      </c>
      <c r="E16" s="26" t="s">
        <v>44</v>
      </c>
      <c r="F16" s="40" t="s">
        <v>33</v>
      </c>
      <c r="G16" s="40" t="s">
        <v>34</v>
      </c>
      <c r="H16" s="45">
        <v>1111</v>
      </c>
      <c r="I16" s="45">
        <v>5429</v>
      </c>
      <c r="J16" s="45">
        <v>6540</v>
      </c>
      <c r="K16" s="46">
        <v>182</v>
      </c>
      <c r="L16" s="46">
        <f t="shared" si="0"/>
        <v>6722</v>
      </c>
      <c r="M16" s="47">
        <f t="shared" si="1"/>
        <v>145.2534</v>
      </c>
      <c r="N16" s="47">
        <f t="shared" si="2"/>
        <v>44.225999999999992</v>
      </c>
      <c r="O16" s="47">
        <f t="shared" si="5"/>
        <v>189.4794</v>
      </c>
      <c r="P16" s="48">
        <f t="shared" si="3"/>
        <v>1177.1997626012801</v>
      </c>
      <c r="Q16" s="48">
        <f t="shared" si="6"/>
        <v>323.97090756537546</v>
      </c>
      <c r="R16" s="48">
        <f t="shared" si="7"/>
        <v>1501.1706701666556</v>
      </c>
      <c r="S16" s="35">
        <v>6.3703245799319825</v>
      </c>
      <c r="T16" s="36">
        <f t="shared" si="8"/>
        <v>1207.0452792107642</v>
      </c>
      <c r="U16" s="36">
        <f t="shared" si="4"/>
        <v>2708.2159493774197</v>
      </c>
      <c r="V16" s="37" t="s">
        <v>37</v>
      </c>
      <c r="W16" s="38">
        <f t="shared" si="9"/>
        <v>41968</v>
      </c>
      <c r="X16" s="38">
        <f t="shared" si="9"/>
        <v>41988</v>
      </c>
      <c r="Y16" s="39">
        <v>41</v>
      </c>
    </row>
    <row r="17" spans="1:25" x14ac:dyDescent="0.25">
      <c r="A17" s="26" t="s">
        <v>31</v>
      </c>
      <c r="B17" s="26" t="s">
        <v>32</v>
      </c>
      <c r="C17" s="27">
        <v>300</v>
      </c>
      <c r="D17" s="28" t="s">
        <v>35</v>
      </c>
      <c r="E17" s="26" t="s">
        <v>45</v>
      </c>
      <c r="F17" s="40" t="s">
        <v>33</v>
      </c>
      <c r="G17" s="40" t="s">
        <v>34</v>
      </c>
      <c r="H17" s="45">
        <v>683</v>
      </c>
      <c r="I17" s="45">
        <v>3089</v>
      </c>
      <c r="J17" s="45">
        <v>3772</v>
      </c>
      <c r="K17" s="46">
        <v>96</v>
      </c>
      <c r="L17" s="46">
        <f t="shared" si="0"/>
        <v>3868</v>
      </c>
      <c r="M17" s="47">
        <f t="shared" si="1"/>
        <v>83.776120000000006</v>
      </c>
      <c r="N17" s="47">
        <f t="shared" si="2"/>
        <v>23.327999999999996</v>
      </c>
      <c r="O17" s="47">
        <f t="shared" si="5"/>
        <v>107.10411999999999</v>
      </c>
      <c r="P17" s="48">
        <f t="shared" si="3"/>
        <v>678.95986307829185</v>
      </c>
      <c r="Q17" s="48">
        <f t="shared" si="6"/>
        <v>170.88575344107716</v>
      </c>
      <c r="R17" s="48">
        <f t="shared" si="7"/>
        <v>849.84561651936906</v>
      </c>
      <c r="S17" s="35">
        <v>6.3703245799319825</v>
      </c>
      <c r="T17" s="36">
        <f t="shared" si="8"/>
        <v>682.28800824798464</v>
      </c>
      <c r="U17" s="36">
        <f t="shared" si="4"/>
        <v>1532.1336247673537</v>
      </c>
      <c r="V17" s="37" t="s">
        <v>37</v>
      </c>
      <c r="W17" s="38">
        <f t="shared" si="9"/>
        <v>41968</v>
      </c>
      <c r="X17" s="38">
        <f t="shared" si="9"/>
        <v>41988</v>
      </c>
      <c r="Y17" s="39">
        <v>19</v>
      </c>
    </row>
    <row r="18" spans="1:25" x14ac:dyDescent="0.25">
      <c r="A18" s="17" t="s">
        <v>46</v>
      </c>
      <c r="B18" s="26" t="s">
        <v>32</v>
      </c>
      <c r="C18" s="27">
        <v>301</v>
      </c>
      <c r="D18" s="28" t="s">
        <v>47</v>
      </c>
      <c r="E18" s="26" t="s">
        <v>48</v>
      </c>
      <c r="F18" s="40" t="s">
        <v>33</v>
      </c>
      <c r="G18" s="40" t="s">
        <v>34</v>
      </c>
      <c r="H18" s="45">
        <v>2528</v>
      </c>
      <c r="I18" s="45">
        <v>13250</v>
      </c>
      <c r="J18" s="45">
        <v>15778</v>
      </c>
      <c r="K18" s="46">
        <v>379</v>
      </c>
      <c r="L18" s="46">
        <f t="shared" si="0"/>
        <v>16157</v>
      </c>
      <c r="M18" s="47">
        <f t="shared" si="1"/>
        <v>350.42938000000004</v>
      </c>
      <c r="N18" s="47">
        <f t="shared" si="2"/>
        <v>92.096999999999994</v>
      </c>
      <c r="O18" s="47">
        <f t="shared" si="5"/>
        <v>442.52638000000002</v>
      </c>
      <c r="P18" s="48">
        <f t="shared" si="3"/>
        <v>2840.0394272665135</v>
      </c>
      <c r="Q18" s="48">
        <f t="shared" si="6"/>
        <v>674.64271410591925</v>
      </c>
      <c r="R18" s="48">
        <f t="shared" si="7"/>
        <v>3514.6821413724329</v>
      </c>
      <c r="S18" s="35">
        <v>6.3703245799319825</v>
      </c>
      <c r="T18" s="36">
        <f t="shared" si="8"/>
        <v>2819.0366757823208</v>
      </c>
      <c r="U18" s="36">
        <f t="shared" si="4"/>
        <v>6333.7188171547532</v>
      </c>
      <c r="V18" s="37" t="s">
        <v>37</v>
      </c>
      <c r="W18" s="38">
        <f t="shared" si="9"/>
        <v>41968</v>
      </c>
      <c r="X18" s="38">
        <f t="shared" si="9"/>
        <v>41988</v>
      </c>
      <c r="Y18" s="39">
        <v>89</v>
      </c>
    </row>
    <row r="19" spans="1:25" x14ac:dyDescent="0.25">
      <c r="A19" s="26" t="s">
        <v>46</v>
      </c>
      <c r="B19" s="18" t="s">
        <v>49</v>
      </c>
      <c r="C19" s="19"/>
      <c r="D19" s="18"/>
      <c r="E19" s="18" t="s">
        <v>46</v>
      </c>
      <c r="F19" s="19" t="s">
        <v>50</v>
      </c>
      <c r="G19" s="19" t="s">
        <v>34</v>
      </c>
      <c r="H19" s="20">
        <f>SUM(H20:H40)</f>
        <v>19665</v>
      </c>
      <c r="I19" s="20">
        <f>SUM(I20:I40)</f>
        <v>107540</v>
      </c>
      <c r="J19" s="20">
        <v>127215</v>
      </c>
      <c r="K19" s="20">
        <v>2716</v>
      </c>
      <c r="L19" s="20">
        <f t="shared" si="0"/>
        <v>129931</v>
      </c>
      <c r="M19" s="21">
        <f t="shared" si="1"/>
        <v>2825.44515</v>
      </c>
      <c r="N19" s="21">
        <f t="shared" si="2"/>
        <v>659.98799999999994</v>
      </c>
      <c r="O19" s="21">
        <f t="shared" si="5"/>
        <v>3485.4331499999998</v>
      </c>
      <c r="P19" s="22">
        <f t="shared" si="3"/>
        <v>22898.695382159305</v>
      </c>
      <c r="Q19" s="22">
        <f t="shared" si="6"/>
        <v>4834.6427744371413</v>
      </c>
      <c r="R19" s="22">
        <f t="shared" si="7"/>
        <v>27733.338156596445</v>
      </c>
      <c r="S19" s="23">
        <v>3.2500006491302238</v>
      </c>
      <c r="T19" s="24">
        <f t="shared" si="8"/>
        <v>11327.66</v>
      </c>
      <c r="U19" s="24">
        <f t="shared" si="4"/>
        <v>39060.998156596441</v>
      </c>
      <c r="V19" s="25"/>
      <c r="W19" s="25"/>
      <c r="X19" s="25"/>
      <c r="Y19" s="20">
        <v>512</v>
      </c>
    </row>
    <row r="20" spans="1:25" s="5" customFormat="1" x14ac:dyDescent="0.25">
      <c r="A20" s="26" t="s">
        <v>46</v>
      </c>
      <c r="B20" s="29" t="s">
        <v>49</v>
      </c>
      <c r="C20" s="27">
        <v>300</v>
      </c>
      <c r="D20" s="28" t="s">
        <v>51</v>
      </c>
      <c r="E20" s="29" t="s">
        <v>52</v>
      </c>
      <c r="F20" s="49" t="s">
        <v>50</v>
      </c>
      <c r="G20" s="49" t="s">
        <v>34</v>
      </c>
      <c r="H20" s="39">
        <v>0</v>
      </c>
      <c r="I20" s="39">
        <v>0</v>
      </c>
      <c r="J20" s="39">
        <v>10</v>
      </c>
      <c r="K20" s="50">
        <v>10</v>
      </c>
      <c r="L20" s="50">
        <f t="shared" si="0"/>
        <v>20</v>
      </c>
      <c r="M20" s="51">
        <f t="shared" si="1"/>
        <v>0.22210000000000002</v>
      </c>
      <c r="N20" s="51">
        <f t="shared" si="2"/>
        <v>2.4299999999999997</v>
      </c>
      <c r="O20" s="51">
        <f t="shared" si="5"/>
        <v>2.6520999999999999</v>
      </c>
      <c r="P20" s="52">
        <f t="shared" si="3"/>
        <v>1.7999996370050155</v>
      </c>
      <c r="Q20" s="52">
        <f t="shared" si="6"/>
        <v>17.800599316778872</v>
      </c>
      <c r="R20" s="52">
        <f t="shared" si="7"/>
        <v>19.600598953783887</v>
      </c>
      <c r="S20" s="53">
        <v>3.2500006491302238</v>
      </c>
      <c r="T20" s="54">
        <f t="shared" si="8"/>
        <v>8.6193267215582665</v>
      </c>
      <c r="U20" s="54">
        <f t="shared" si="4"/>
        <v>28.219925675342154</v>
      </c>
      <c r="V20" s="37" t="s">
        <v>37</v>
      </c>
      <c r="W20" s="38">
        <f t="shared" ref="W20:X40" si="10">+V20+20</f>
        <v>41968</v>
      </c>
      <c r="X20" s="38">
        <f t="shared" si="10"/>
        <v>41988</v>
      </c>
      <c r="Y20" s="39">
        <v>0</v>
      </c>
    </row>
    <row r="21" spans="1:25" x14ac:dyDescent="0.25">
      <c r="A21" s="26" t="s">
        <v>46</v>
      </c>
      <c r="B21" s="26" t="s">
        <v>49</v>
      </c>
      <c r="C21" s="27">
        <v>304</v>
      </c>
      <c r="D21" s="28" t="s">
        <v>53</v>
      </c>
      <c r="E21" s="26" t="s">
        <v>54</v>
      </c>
      <c r="F21" s="40" t="s">
        <v>50</v>
      </c>
      <c r="G21" s="40" t="s">
        <v>34</v>
      </c>
      <c r="H21" s="45">
        <v>173</v>
      </c>
      <c r="I21" s="45">
        <v>1240</v>
      </c>
      <c r="J21" s="45">
        <v>1413</v>
      </c>
      <c r="K21" s="46">
        <v>56</v>
      </c>
      <c r="L21" s="46">
        <f t="shared" si="0"/>
        <v>1469</v>
      </c>
      <c r="M21" s="47">
        <f t="shared" si="1"/>
        <v>31.382730000000002</v>
      </c>
      <c r="N21" s="47">
        <f t="shared" si="2"/>
        <v>13.607999999999999</v>
      </c>
      <c r="O21" s="47">
        <f t="shared" si="5"/>
        <v>44.990729999999999</v>
      </c>
      <c r="P21" s="48">
        <f t="shared" si="3"/>
        <v>254.33994870880869</v>
      </c>
      <c r="Q21" s="48">
        <f t="shared" si="6"/>
        <v>99.683356173961684</v>
      </c>
      <c r="R21" s="48">
        <f t="shared" si="7"/>
        <v>354.02330488277039</v>
      </c>
      <c r="S21" s="35">
        <v>3.2500006491302238</v>
      </c>
      <c r="T21" s="36">
        <f t="shared" si="8"/>
        <v>146.21990170484264</v>
      </c>
      <c r="U21" s="36">
        <f t="shared" si="4"/>
        <v>500.24320658761303</v>
      </c>
      <c r="V21" s="37" t="s">
        <v>37</v>
      </c>
      <c r="W21" s="38">
        <f t="shared" si="10"/>
        <v>41968</v>
      </c>
      <c r="X21" s="38">
        <f t="shared" si="10"/>
        <v>41988</v>
      </c>
      <c r="Y21" s="39">
        <v>10</v>
      </c>
    </row>
    <row r="22" spans="1:25" x14ac:dyDescent="0.25">
      <c r="A22" s="26" t="s">
        <v>46</v>
      </c>
      <c r="B22" s="26" t="s">
        <v>49</v>
      </c>
      <c r="C22" s="27">
        <v>312</v>
      </c>
      <c r="D22" s="28" t="s">
        <v>55</v>
      </c>
      <c r="E22" s="26" t="s">
        <v>56</v>
      </c>
      <c r="F22" s="40" t="s">
        <v>50</v>
      </c>
      <c r="G22" s="40" t="s">
        <v>34</v>
      </c>
      <c r="H22" s="45">
        <v>425</v>
      </c>
      <c r="I22" s="45">
        <v>2420</v>
      </c>
      <c r="J22" s="45">
        <v>2845</v>
      </c>
      <c r="K22" s="46">
        <v>78</v>
      </c>
      <c r="L22" s="46">
        <f t="shared" si="0"/>
        <v>2923</v>
      </c>
      <c r="M22" s="47">
        <f t="shared" si="1"/>
        <v>63.187449999999998</v>
      </c>
      <c r="N22" s="47">
        <f t="shared" si="2"/>
        <v>18.953999999999997</v>
      </c>
      <c r="O22" s="47">
        <f t="shared" si="5"/>
        <v>82.141449999999992</v>
      </c>
      <c r="P22" s="48">
        <f t="shared" si="3"/>
        <v>512.09989672792699</v>
      </c>
      <c r="Q22" s="48">
        <f t="shared" si="6"/>
        <v>138.84467467087521</v>
      </c>
      <c r="R22" s="48">
        <f t="shared" si="7"/>
        <v>650.94457139880217</v>
      </c>
      <c r="S22" s="35">
        <v>3.2500006491302238</v>
      </c>
      <c r="T22" s="36">
        <f t="shared" si="8"/>
        <v>266.95976582049781</v>
      </c>
      <c r="U22" s="36">
        <f t="shared" si="4"/>
        <v>917.90433721930003</v>
      </c>
      <c r="V22" s="37" t="s">
        <v>37</v>
      </c>
      <c r="W22" s="38">
        <f t="shared" si="10"/>
        <v>41968</v>
      </c>
      <c r="X22" s="38">
        <f t="shared" si="10"/>
        <v>41988</v>
      </c>
      <c r="Y22" s="39">
        <v>15</v>
      </c>
    </row>
    <row r="23" spans="1:25" x14ac:dyDescent="0.25">
      <c r="A23" s="26" t="s">
        <v>46</v>
      </c>
      <c r="B23" s="26" t="s">
        <v>49</v>
      </c>
      <c r="C23" s="27">
        <v>314</v>
      </c>
      <c r="D23" s="28" t="s">
        <v>57</v>
      </c>
      <c r="E23" s="26" t="s">
        <v>58</v>
      </c>
      <c r="F23" s="40" t="s">
        <v>50</v>
      </c>
      <c r="G23" s="40" t="s">
        <v>34</v>
      </c>
      <c r="H23" s="45">
        <v>206</v>
      </c>
      <c r="I23" s="45">
        <v>1383</v>
      </c>
      <c r="J23" s="45">
        <v>1589</v>
      </c>
      <c r="K23" s="46">
        <v>50</v>
      </c>
      <c r="L23" s="46">
        <f t="shared" si="0"/>
        <v>1639</v>
      </c>
      <c r="M23" s="47">
        <f t="shared" si="1"/>
        <v>35.291690000000003</v>
      </c>
      <c r="N23" s="47">
        <f t="shared" si="2"/>
        <v>12.149999999999999</v>
      </c>
      <c r="O23" s="47">
        <f t="shared" si="5"/>
        <v>47.441690000000001</v>
      </c>
      <c r="P23" s="48">
        <f t="shared" si="3"/>
        <v>286.01994232009696</v>
      </c>
      <c r="Q23" s="48">
        <f t="shared" si="6"/>
        <v>89.002996583894358</v>
      </c>
      <c r="R23" s="48">
        <f t="shared" si="7"/>
        <v>375.0229389039913</v>
      </c>
      <c r="S23" s="35">
        <v>3.2500006491302238</v>
      </c>
      <c r="T23" s="36">
        <f t="shared" si="8"/>
        <v>154.18552329583486</v>
      </c>
      <c r="U23" s="36">
        <f t="shared" si="4"/>
        <v>529.20846219982616</v>
      </c>
      <c r="V23" s="37" t="s">
        <v>37</v>
      </c>
      <c r="W23" s="38">
        <f t="shared" si="10"/>
        <v>41968</v>
      </c>
      <c r="X23" s="38">
        <f t="shared" si="10"/>
        <v>41988</v>
      </c>
      <c r="Y23" s="39">
        <v>8</v>
      </c>
    </row>
    <row r="24" spans="1:25" x14ac:dyDescent="0.25">
      <c r="A24" s="26" t="s">
        <v>46</v>
      </c>
      <c r="B24" s="26" t="s">
        <v>49</v>
      </c>
      <c r="C24" s="27">
        <v>313</v>
      </c>
      <c r="D24" s="28" t="s">
        <v>59</v>
      </c>
      <c r="E24" s="26" t="s">
        <v>60</v>
      </c>
      <c r="F24" s="40" t="s">
        <v>50</v>
      </c>
      <c r="G24" s="40" t="s">
        <v>34</v>
      </c>
      <c r="H24" s="45">
        <v>554</v>
      </c>
      <c r="I24" s="45">
        <v>2892</v>
      </c>
      <c r="J24" s="45">
        <v>3446</v>
      </c>
      <c r="K24" s="46">
        <v>99</v>
      </c>
      <c r="L24" s="46">
        <f t="shared" si="0"/>
        <v>3545</v>
      </c>
      <c r="M24" s="47">
        <f t="shared" si="1"/>
        <v>76.535660000000007</v>
      </c>
      <c r="N24" s="47">
        <f t="shared" si="2"/>
        <v>24.056999999999995</v>
      </c>
      <c r="O24" s="47">
        <f t="shared" si="5"/>
        <v>100.59266</v>
      </c>
      <c r="P24" s="48">
        <f t="shared" si="3"/>
        <v>620.27987491192835</v>
      </c>
      <c r="Q24" s="48">
        <f t="shared" si="6"/>
        <v>176.22593323611082</v>
      </c>
      <c r="R24" s="48">
        <f t="shared" si="7"/>
        <v>796.50580814803914</v>
      </c>
      <c r="S24" s="35">
        <v>3.2500006491302238</v>
      </c>
      <c r="T24" s="36">
        <f t="shared" si="8"/>
        <v>326.92621029773591</v>
      </c>
      <c r="U24" s="36">
        <f t="shared" si="4"/>
        <v>1123.4320184457752</v>
      </c>
      <c r="V24" s="37" t="s">
        <v>37</v>
      </c>
      <c r="W24" s="38">
        <f t="shared" si="10"/>
        <v>41968</v>
      </c>
      <c r="X24" s="38">
        <f t="shared" si="10"/>
        <v>41988</v>
      </c>
      <c r="Y24" s="39">
        <v>20</v>
      </c>
    </row>
    <row r="25" spans="1:25" x14ac:dyDescent="0.25">
      <c r="A25" s="26" t="s">
        <v>46</v>
      </c>
      <c r="B25" s="26" t="s">
        <v>49</v>
      </c>
      <c r="C25" s="27">
        <v>315</v>
      </c>
      <c r="D25" s="28" t="s">
        <v>61</v>
      </c>
      <c r="E25" s="26" t="s">
        <v>62</v>
      </c>
      <c r="F25" s="40" t="s">
        <v>50</v>
      </c>
      <c r="G25" s="40" t="s">
        <v>34</v>
      </c>
      <c r="H25" s="45">
        <v>892</v>
      </c>
      <c r="I25" s="45">
        <v>5246</v>
      </c>
      <c r="J25" s="45">
        <v>6138</v>
      </c>
      <c r="K25" s="46">
        <v>131</v>
      </c>
      <c r="L25" s="46">
        <f t="shared" si="0"/>
        <v>6269</v>
      </c>
      <c r="M25" s="47">
        <f t="shared" si="1"/>
        <v>136.32498000000001</v>
      </c>
      <c r="N25" s="47">
        <f t="shared" si="2"/>
        <v>31.832999999999995</v>
      </c>
      <c r="O25" s="47">
        <f t="shared" si="5"/>
        <v>168.15798000000001</v>
      </c>
      <c r="P25" s="48">
        <f t="shared" si="3"/>
        <v>1104.8397771936786</v>
      </c>
      <c r="Q25" s="48">
        <f t="shared" si="6"/>
        <v>233.18785104980321</v>
      </c>
      <c r="R25" s="48">
        <f t="shared" si="7"/>
        <v>1338.0276282434818</v>
      </c>
      <c r="S25" s="35">
        <v>3.2500006491302238</v>
      </c>
      <c r="T25" s="36">
        <f t="shared" si="8"/>
        <v>546.5135441564272</v>
      </c>
      <c r="U25" s="36">
        <f t="shared" si="4"/>
        <v>1884.5411723999091</v>
      </c>
      <c r="V25" s="37" t="s">
        <v>37</v>
      </c>
      <c r="W25" s="38">
        <f t="shared" si="10"/>
        <v>41968</v>
      </c>
      <c r="X25" s="38">
        <f t="shared" si="10"/>
        <v>41988</v>
      </c>
      <c r="Y25" s="39">
        <v>26</v>
      </c>
    </row>
    <row r="26" spans="1:25" x14ac:dyDescent="0.25">
      <c r="A26" s="26" t="s">
        <v>46</v>
      </c>
      <c r="B26" s="26" t="s">
        <v>49</v>
      </c>
      <c r="C26" s="27">
        <v>307</v>
      </c>
      <c r="D26" s="28" t="s">
        <v>63</v>
      </c>
      <c r="E26" s="26" t="s">
        <v>64</v>
      </c>
      <c r="F26" s="40" t="s">
        <v>50</v>
      </c>
      <c r="G26" s="40" t="s">
        <v>34</v>
      </c>
      <c r="H26" s="45">
        <v>532</v>
      </c>
      <c r="I26" s="45">
        <v>3165</v>
      </c>
      <c r="J26" s="45">
        <v>3697</v>
      </c>
      <c r="K26" s="46">
        <v>93</v>
      </c>
      <c r="L26" s="46">
        <f t="shared" si="0"/>
        <v>3790</v>
      </c>
      <c r="M26" s="47">
        <f t="shared" si="1"/>
        <v>82.110370000000003</v>
      </c>
      <c r="N26" s="47">
        <f t="shared" si="2"/>
        <v>22.598999999999997</v>
      </c>
      <c r="O26" s="47">
        <f t="shared" si="5"/>
        <v>104.70937000000001</v>
      </c>
      <c r="P26" s="48">
        <f t="shared" si="3"/>
        <v>665.4598658007543</v>
      </c>
      <c r="Q26" s="48">
        <f t="shared" si="6"/>
        <v>165.54557364604349</v>
      </c>
      <c r="R26" s="48">
        <f t="shared" si="7"/>
        <v>831.00543944679782</v>
      </c>
      <c r="S26" s="35">
        <v>3.2500006491302238</v>
      </c>
      <c r="T26" s="36">
        <f t="shared" si="8"/>
        <v>340.3055204700168</v>
      </c>
      <c r="U26" s="36">
        <f t="shared" si="4"/>
        <v>1171.3109599168147</v>
      </c>
      <c r="V26" s="37" t="s">
        <v>37</v>
      </c>
      <c r="W26" s="38">
        <f t="shared" si="10"/>
        <v>41968</v>
      </c>
      <c r="X26" s="38">
        <f t="shared" si="10"/>
        <v>41988</v>
      </c>
      <c r="Y26" s="39">
        <v>17</v>
      </c>
    </row>
    <row r="27" spans="1:25" x14ac:dyDescent="0.25">
      <c r="A27" s="26" t="s">
        <v>46</v>
      </c>
      <c r="B27" s="26" t="s">
        <v>49</v>
      </c>
      <c r="C27" s="27">
        <v>310</v>
      </c>
      <c r="D27" s="28" t="s">
        <v>65</v>
      </c>
      <c r="E27" s="26" t="s">
        <v>66</v>
      </c>
      <c r="F27" s="40" t="s">
        <v>50</v>
      </c>
      <c r="G27" s="40" t="s">
        <v>34</v>
      </c>
      <c r="H27" s="45">
        <v>800</v>
      </c>
      <c r="I27" s="45">
        <v>4197</v>
      </c>
      <c r="J27" s="45">
        <v>4997</v>
      </c>
      <c r="K27" s="46">
        <v>94</v>
      </c>
      <c r="L27" s="46">
        <f t="shared" si="0"/>
        <v>5091</v>
      </c>
      <c r="M27" s="47">
        <f t="shared" si="1"/>
        <v>110.98337000000001</v>
      </c>
      <c r="N27" s="47">
        <f t="shared" si="2"/>
        <v>22.841999999999995</v>
      </c>
      <c r="O27" s="47">
        <f t="shared" si="5"/>
        <v>133.82536999999999</v>
      </c>
      <c r="P27" s="48">
        <f t="shared" si="3"/>
        <v>899.45981861140626</v>
      </c>
      <c r="Q27" s="48">
        <f t="shared" si="6"/>
        <v>167.32563357772139</v>
      </c>
      <c r="R27" s="48">
        <f t="shared" si="7"/>
        <v>1066.7854521891277</v>
      </c>
      <c r="S27" s="35">
        <v>3.2500006491302238</v>
      </c>
      <c r="T27" s="36">
        <f t="shared" si="8"/>
        <v>434.93253937009234</v>
      </c>
      <c r="U27" s="36">
        <f t="shared" si="4"/>
        <v>1501.7179915592201</v>
      </c>
      <c r="V27" s="37" t="s">
        <v>37</v>
      </c>
      <c r="W27" s="38">
        <f t="shared" si="10"/>
        <v>41968</v>
      </c>
      <c r="X27" s="38">
        <f t="shared" si="10"/>
        <v>41988</v>
      </c>
      <c r="Y27" s="39">
        <v>16</v>
      </c>
    </row>
    <row r="28" spans="1:25" x14ac:dyDescent="0.25">
      <c r="A28" s="26" t="s">
        <v>46</v>
      </c>
      <c r="B28" s="26" t="s">
        <v>49</v>
      </c>
      <c r="C28" s="27">
        <v>320</v>
      </c>
      <c r="D28" s="28" t="s">
        <v>67</v>
      </c>
      <c r="E28" s="26" t="s">
        <v>68</v>
      </c>
      <c r="F28" s="40" t="s">
        <v>50</v>
      </c>
      <c r="G28" s="40" t="s">
        <v>34</v>
      </c>
      <c r="H28" s="45">
        <v>179</v>
      </c>
      <c r="I28" s="45">
        <v>1019</v>
      </c>
      <c r="J28" s="45">
        <v>1198</v>
      </c>
      <c r="K28" s="46">
        <v>55</v>
      </c>
      <c r="L28" s="46">
        <f t="shared" si="0"/>
        <v>1253</v>
      </c>
      <c r="M28" s="47">
        <f t="shared" si="1"/>
        <v>26.607580000000002</v>
      </c>
      <c r="N28" s="47">
        <f t="shared" si="2"/>
        <v>13.364999999999998</v>
      </c>
      <c r="O28" s="47">
        <f t="shared" si="5"/>
        <v>39.972580000000001</v>
      </c>
      <c r="P28" s="48">
        <f t="shared" si="3"/>
        <v>215.63995651320087</v>
      </c>
      <c r="Q28" s="48">
        <f t="shared" si="6"/>
        <v>97.903296242283787</v>
      </c>
      <c r="R28" s="48">
        <f t="shared" si="7"/>
        <v>313.54325275548467</v>
      </c>
      <c r="S28" s="35">
        <v>3.2500006491302238</v>
      </c>
      <c r="T28" s="36">
        <f t="shared" si="8"/>
        <v>129.9109109474098</v>
      </c>
      <c r="U28" s="36">
        <f t="shared" si="4"/>
        <v>443.45416370289445</v>
      </c>
      <c r="V28" s="37" t="s">
        <v>37</v>
      </c>
      <c r="W28" s="38">
        <f t="shared" si="10"/>
        <v>41968</v>
      </c>
      <c r="X28" s="38">
        <f t="shared" si="10"/>
        <v>41988</v>
      </c>
      <c r="Y28" s="39">
        <v>11</v>
      </c>
    </row>
    <row r="29" spans="1:25" x14ac:dyDescent="0.25">
      <c r="A29" s="26" t="s">
        <v>46</v>
      </c>
      <c r="B29" s="26" t="s">
        <v>49</v>
      </c>
      <c r="C29" s="27">
        <v>311</v>
      </c>
      <c r="D29" s="28" t="s">
        <v>69</v>
      </c>
      <c r="E29" s="26" t="s">
        <v>70</v>
      </c>
      <c r="F29" s="40" t="s">
        <v>50</v>
      </c>
      <c r="G29" s="40" t="s">
        <v>34</v>
      </c>
      <c r="H29" s="45">
        <v>2368</v>
      </c>
      <c r="I29" s="45">
        <v>13792</v>
      </c>
      <c r="J29" s="45">
        <v>16160</v>
      </c>
      <c r="K29" s="46">
        <v>246</v>
      </c>
      <c r="L29" s="46">
        <f t="shared" si="0"/>
        <v>16406</v>
      </c>
      <c r="M29" s="47">
        <f t="shared" si="1"/>
        <v>358.91360000000003</v>
      </c>
      <c r="N29" s="47">
        <f t="shared" si="2"/>
        <v>59.777999999999992</v>
      </c>
      <c r="O29" s="47">
        <f t="shared" si="5"/>
        <v>418.69159999999999</v>
      </c>
      <c r="P29" s="48">
        <f t="shared" si="3"/>
        <v>2908.7994134001051</v>
      </c>
      <c r="Q29" s="48">
        <f t="shared" si="6"/>
        <v>437.89474319276025</v>
      </c>
      <c r="R29" s="48">
        <f t="shared" si="7"/>
        <v>3346.6941565928655</v>
      </c>
      <c r="S29" s="35">
        <v>3.2500006491302238</v>
      </c>
      <c r="T29" s="36">
        <f t="shared" si="8"/>
        <v>1360.7479717853721</v>
      </c>
      <c r="U29" s="36">
        <f t="shared" si="4"/>
        <v>4707.4421283782376</v>
      </c>
      <c r="V29" s="37" t="s">
        <v>37</v>
      </c>
      <c r="W29" s="38">
        <f t="shared" si="10"/>
        <v>41968</v>
      </c>
      <c r="X29" s="38">
        <f t="shared" si="10"/>
        <v>41988</v>
      </c>
      <c r="Y29" s="39">
        <v>42</v>
      </c>
    </row>
    <row r="30" spans="1:25" x14ac:dyDescent="0.25">
      <c r="A30" s="26" t="s">
        <v>46</v>
      </c>
      <c r="B30" s="26" t="s">
        <v>49</v>
      </c>
      <c r="C30" s="27">
        <v>308</v>
      </c>
      <c r="D30" s="28" t="s">
        <v>71</v>
      </c>
      <c r="E30" s="26" t="s">
        <v>72</v>
      </c>
      <c r="F30" s="40" t="s">
        <v>50</v>
      </c>
      <c r="G30" s="40" t="s">
        <v>34</v>
      </c>
      <c r="H30" s="45">
        <v>1491</v>
      </c>
      <c r="I30" s="45">
        <v>7992</v>
      </c>
      <c r="J30" s="45">
        <v>9483</v>
      </c>
      <c r="K30" s="46">
        <v>218</v>
      </c>
      <c r="L30" s="46">
        <f t="shared" si="0"/>
        <v>9701</v>
      </c>
      <c r="M30" s="47">
        <f t="shared" si="1"/>
        <v>210.61743000000001</v>
      </c>
      <c r="N30" s="47">
        <f t="shared" si="2"/>
        <v>52.97399999999999</v>
      </c>
      <c r="O30" s="47">
        <f t="shared" si="5"/>
        <v>263.59143</v>
      </c>
      <c r="P30" s="48">
        <f t="shared" si="3"/>
        <v>1706.9396557718562</v>
      </c>
      <c r="Q30" s="48">
        <f t="shared" si="6"/>
        <v>388.05306510577941</v>
      </c>
      <c r="R30" s="48">
        <f t="shared" si="7"/>
        <v>2094.9927208776357</v>
      </c>
      <c r="S30" s="35">
        <v>3.2500006491302238</v>
      </c>
      <c r="T30" s="36">
        <f t="shared" si="8"/>
        <v>856.67231860516392</v>
      </c>
      <c r="U30" s="36">
        <f t="shared" si="4"/>
        <v>2951.6650394827998</v>
      </c>
      <c r="V30" s="37" t="s">
        <v>37</v>
      </c>
      <c r="W30" s="38">
        <f t="shared" si="10"/>
        <v>41968</v>
      </c>
      <c r="X30" s="38">
        <f t="shared" si="10"/>
        <v>41988</v>
      </c>
      <c r="Y30" s="39">
        <v>44</v>
      </c>
    </row>
    <row r="31" spans="1:25" x14ac:dyDescent="0.25">
      <c r="A31" s="26" t="s">
        <v>46</v>
      </c>
      <c r="B31" s="26" t="s">
        <v>49</v>
      </c>
      <c r="C31" s="27">
        <v>303</v>
      </c>
      <c r="D31" s="28" t="s">
        <v>73</v>
      </c>
      <c r="E31" s="26" t="s">
        <v>74</v>
      </c>
      <c r="F31" s="40" t="s">
        <v>50</v>
      </c>
      <c r="G31" s="40" t="s">
        <v>34</v>
      </c>
      <c r="H31" s="45">
        <v>588</v>
      </c>
      <c r="I31" s="45">
        <v>3437</v>
      </c>
      <c r="J31" s="45">
        <v>4025</v>
      </c>
      <c r="K31" s="46">
        <v>87</v>
      </c>
      <c r="L31" s="46">
        <f t="shared" si="0"/>
        <v>4112</v>
      </c>
      <c r="M31" s="47">
        <f t="shared" si="1"/>
        <v>89.395250000000004</v>
      </c>
      <c r="N31" s="47">
        <f t="shared" si="2"/>
        <v>21.140999999999998</v>
      </c>
      <c r="O31" s="47">
        <f t="shared" si="5"/>
        <v>110.53625</v>
      </c>
      <c r="P31" s="48">
        <f t="shared" si="3"/>
        <v>724.49985389451876</v>
      </c>
      <c r="Q31" s="48">
        <f t="shared" si="6"/>
        <v>154.86521405597617</v>
      </c>
      <c r="R31" s="48">
        <f t="shared" si="7"/>
        <v>879.3650679504949</v>
      </c>
      <c r="S31" s="35">
        <v>3.2500006491302238</v>
      </c>
      <c r="T31" s="36">
        <f t="shared" si="8"/>
        <v>359.24288425242071</v>
      </c>
      <c r="U31" s="36">
        <f t="shared" si="4"/>
        <v>1238.6079522029156</v>
      </c>
      <c r="V31" s="37" t="s">
        <v>37</v>
      </c>
      <c r="W31" s="38">
        <f t="shared" si="10"/>
        <v>41968</v>
      </c>
      <c r="X31" s="38">
        <f t="shared" si="10"/>
        <v>41988</v>
      </c>
      <c r="Y31" s="39">
        <v>15</v>
      </c>
    </row>
    <row r="32" spans="1:25" x14ac:dyDescent="0.25">
      <c r="A32" s="26" t="s">
        <v>46</v>
      </c>
      <c r="B32" s="26" t="s">
        <v>49</v>
      </c>
      <c r="C32" s="27">
        <v>302</v>
      </c>
      <c r="D32" s="28" t="s">
        <v>75</v>
      </c>
      <c r="E32" s="26" t="s">
        <v>76</v>
      </c>
      <c r="F32" s="40" t="s">
        <v>50</v>
      </c>
      <c r="G32" s="40" t="s">
        <v>34</v>
      </c>
      <c r="H32" s="45">
        <v>1352</v>
      </c>
      <c r="I32" s="45">
        <v>6115</v>
      </c>
      <c r="J32" s="45">
        <v>7467</v>
      </c>
      <c r="K32" s="46">
        <v>173</v>
      </c>
      <c r="L32" s="46">
        <f t="shared" si="0"/>
        <v>7640</v>
      </c>
      <c r="M32" s="47">
        <f t="shared" si="1"/>
        <v>165.84207000000001</v>
      </c>
      <c r="N32" s="47">
        <f t="shared" si="2"/>
        <v>42.038999999999994</v>
      </c>
      <c r="O32" s="47">
        <f t="shared" si="5"/>
        <v>207.88106999999999</v>
      </c>
      <c r="P32" s="48">
        <f t="shared" si="3"/>
        <v>1344.0597289516452</v>
      </c>
      <c r="Q32" s="48">
        <f t="shared" si="6"/>
        <v>307.95036818027449</v>
      </c>
      <c r="R32" s="48">
        <f t="shared" si="7"/>
        <v>1652.0100971319198</v>
      </c>
      <c r="S32" s="35">
        <v>3.2500006491302238</v>
      </c>
      <c r="T32" s="36">
        <f t="shared" si="8"/>
        <v>675.61361244188549</v>
      </c>
      <c r="U32" s="36">
        <f t="shared" si="4"/>
        <v>2327.6237095738052</v>
      </c>
      <c r="V32" s="37" t="s">
        <v>37</v>
      </c>
      <c r="W32" s="38">
        <f t="shared" si="10"/>
        <v>41968</v>
      </c>
      <c r="X32" s="38">
        <f t="shared" si="10"/>
        <v>41988</v>
      </c>
      <c r="Y32" s="39">
        <v>36</v>
      </c>
    </row>
    <row r="33" spans="1:25" x14ac:dyDescent="0.25">
      <c r="A33" s="26" t="s">
        <v>46</v>
      </c>
      <c r="B33" s="26" t="s">
        <v>49</v>
      </c>
      <c r="C33" s="27">
        <v>316</v>
      </c>
      <c r="D33" s="28" t="s">
        <v>77</v>
      </c>
      <c r="E33" s="26" t="s">
        <v>78</v>
      </c>
      <c r="F33" s="40" t="s">
        <v>50</v>
      </c>
      <c r="G33" s="40" t="s">
        <v>34</v>
      </c>
      <c r="H33" s="45">
        <v>607</v>
      </c>
      <c r="I33" s="45">
        <v>3350</v>
      </c>
      <c r="J33" s="45">
        <v>3957</v>
      </c>
      <c r="K33" s="46">
        <v>107</v>
      </c>
      <c r="L33" s="46">
        <f t="shared" si="0"/>
        <v>4064</v>
      </c>
      <c r="M33" s="47">
        <f t="shared" si="1"/>
        <v>87.884969999999996</v>
      </c>
      <c r="N33" s="47">
        <f t="shared" si="2"/>
        <v>26.000999999999998</v>
      </c>
      <c r="O33" s="47">
        <f t="shared" si="5"/>
        <v>113.88596999999999</v>
      </c>
      <c r="P33" s="48">
        <f t="shared" si="3"/>
        <v>712.25985636288465</v>
      </c>
      <c r="Q33" s="48">
        <f t="shared" si="6"/>
        <v>190.46641268953391</v>
      </c>
      <c r="R33" s="48">
        <f t="shared" si="7"/>
        <v>902.7262690524185</v>
      </c>
      <c r="S33" s="35">
        <v>3.2500006491302238</v>
      </c>
      <c r="T33" s="36">
        <f t="shared" si="8"/>
        <v>370.12947642682514</v>
      </c>
      <c r="U33" s="36">
        <f t="shared" si="4"/>
        <v>1272.8557454792435</v>
      </c>
      <c r="V33" s="37" t="s">
        <v>37</v>
      </c>
      <c r="W33" s="38">
        <f t="shared" si="10"/>
        <v>41968</v>
      </c>
      <c r="X33" s="38">
        <f t="shared" si="10"/>
        <v>41988</v>
      </c>
      <c r="Y33" s="39">
        <v>20</v>
      </c>
    </row>
    <row r="34" spans="1:25" x14ac:dyDescent="0.25">
      <c r="A34" s="26" t="s">
        <v>46</v>
      </c>
      <c r="B34" s="26" t="s">
        <v>49</v>
      </c>
      <c r="C34" s="27">
        <v>317</v>
      </c>
      <c r="D34" s="28" t="s">
        <v>79</v>
      </c>
      <c r="E34" s="26" t="s">
        <v>80</v>
      </c>
      <c r="F34" s="40" t="s">
        <v>50</v>
      </c>
      <c r="G34" s="40" t="s">
        <v>34</v>
      </c>
      <c r="H34" s="45">
        <v>109</v>
      </c>
      <c r="I34" s="45">
        <v>584</v>
      </c>
      <c r="J34" s="45">
        <v>693</v>
      </c>
      <c r="K34" s="46">
        <v>50</v>
      </c>
      <c r="L34" s="46">
        <f t="shared" si="0"/>
        <v>743</v>
      </c>
      <c r="M34" s="47">
        <f t="shared" si="1"/>
        <v>15.391530000000001</v>
      </c>
      <c r="N34" s="47">
        <f t="shared" si="2"/>
        <v>12.149999999999999</v>
      </c>
      <c r="O34" s="47">
        <f t="shared" si="5"/>
        <v>27.541530000000002</v>
      </c>
      <c r="P34" s="48">
        <f t="shared" si="3"/>
        <v>124.73997484444757</v>
      </c>
      <c r="Q34" s="48">
        <f t="shared" si="6"/>
        <v>89.002996583894358</v>
      </c>
      <c r="R34" s="48">
        <f t="shared" si="7"/>
        <v>213.74297142834195</v>
      </c>
      <c r="S34" s="35">
        <v>3.2500006491302238</v>
      </c>
      <c r="T34" s="36">
        <f t="shared" si="8"/>
        <v>89.509990378039532</v>
      </c>
      <c r="U34" s="36">
        <f t="shared" si="4"/>
        <v>303.25296180638145</v>
      </c>
      <c r="V34" s="37" t="s">
        <v>37</v>
      </c>
      <c r="W34" s="38">
        <f t="shared" si="10"/>
        <v>41968</v>
      </c>
      <c r="X34" s="38">
        <f t="shared" si="10"/>
        <v>41988</v>
      </c>
      <c r="Y34" s="39">
        <v>11</v>
      </c>
    </row>
    <row r="35" spans="1:25" x14ac:dyDescent="0.25">
      <c r="A35" s="26" t="s">
        <v>46</v>
      </c>
      <c r="B35" s="26" t="s">
        <v>49</v>
      </c>
      <c r="C35" s="27">
        <v>309</v>
      </c>
      <c r="D35" s="28" t="s">
        <v>81</v>
      </c>
      <c r="E35" s="26" t="s">
        <v>82</v>
      </c>
      <c r="F35" s="40" t="s">
        <v>50</v>
      </c>
      <c r="G35" s="40" t="s">
        <v>34</v>
      </c>
      <c r="H35" s="45">
        <v>712</v>
      </c>
      <c r="I35" s="45">
        <v>3515</v>
      </c>
      <c r="J35" s="45">
        <v>4227</v>
      </c>
      <c r="K35" s="46">
        <v>131</v>
      </c>
      <c r="L35" s="46">
        <f t="shared" si="0"/>
        <v>4358</v>
      </c>
      <c r="M35" s="47">
        <f t="shared" si="1"/>
        <v>93.88167</v>
      </c>
      <c r="N35" s="47">
        <f t="shared" si="2"/>
        <v>31.832999999999995</v>
      </c>
      <c r="O35" s="47">
        <f t="shared" si="5"/>
        <v>125.71467</v>
      </c>
      <c r="P35" s="48">
        <f t="shared" si="3"/>
        <v>760.85984656202004</v>
      </c>
      <c r="Q35" s="48">
        <f t="shared" si="6"/>
        <v>233.18785104980321</v>
      </c>
      <c r="R35" s="48">
        <f t="shared" si="7"/>
        <v>994.0476976118232</v>
      </c>
      <c r="S35" s="35">
        <v>3.2500006491302238</v>
      </c>
      <c r="T35" s="36">
        <f t="shared" si="8"/>
        <v>408.57275910519189</v>
      </c>
      <c r="U35" s="36">
        <f t="shared" si="4"/>
        <v>1402.620456717015</v>
      </c>
      <c r="V35" s="37" t="s">
        <v>37</v>
      </c>
      <c r="W35" s="38">
        <f t="shared" si="10"/>
        <v>41968</v>
      </c>
      <c r="X35" s="38">
        <f t="shared" si="10"/>
        <v>41988</v>
      </c>
      <c r="Y35" s="39">
        <v>31</v>
      </c>
    </row>
    <row r="36" spans="1:25" x14ac:dyDescent="0.25">
      <c r="A36" s="26" t="s">
        <v>46</v>
      </c>
      <c r="B36" s="26" t="s">
        <v>49</v>
      </c>
      <c r="C36" s="27">
        <v>305</v>
      </c>
      <c r="D36" s="28" t="s">
        <v>83</v>
      </c>
      <c r="E36" s="26" t="s">
        <v>84</v>
      </c>
      <c r="F36" s="40" t="s">
        <v>50</v>
      </c>
      <c r="G36" s="40" t="s">
        <v>34</v>
      </c>
      <c r="H36" s="45">
        <v>800</v>
      </c>
      <c r="I36" s="45">
        <v>4108</v>
      </c>
      <c r="J36" s="45">
        <v>4908</v>
      </c>
      <c r="K36" s="46">
        <v>109</v>
      </c>
      <c r="L36" s="46">
        <f t="shared" si="0"/>
        <v>5017</v>
      </c>
      <c r="M36" s="47">
        <f t="shared" si="1"/>
        <v>109.00668</v>
      </c>
      <c r="N36" s="47">
        <f t="shared" si="2"/>
        <v>26.486999999999995</v>
      </c>
      <c r="O36" s="47">
        <f t="shared" si="5"/>
        <v>135.49367999999998</v>
      </c>
      <c r="P36" s="48">
        <f t="shared" si="3"/>
        <v>883.43982184206163</v>
      </c>
      <c r="Q36" s="48">
        <f t="shared" si="6"/>
        <v>194.02653255288971</v>
      </c>
      <c r="R36" s="48">
        <f t="shared" si="7"/>
        <v>1077.4663543949514</v>
      </c>
      <c r="S36" s="35">
        <v>3.2500006491302238</v>
      </c>
      <c r="T36" s="36">
        <f t="shared" si="8"/>
        <v>440.35454795304275</v>
      </c>
      <c r="U36" s="36">
        <f t="shared" si="4"/>
        <v>1517.8209023479942</v>
      </c>
      <c r="V36" s="37" t="s">
        <v>37</v>
      </c>
      <c r="W36" s="38">
        <f t="shared" si="10"/>
        <v>41968</v>
      </c>
      <c r="X36" s="38">
        <f t="shared" si="10"/>
        <v>41988</v>
      </c>
      <c r="Y36" s="39">
        <v>20</v>
      </c>
    </row>
    <row r="37" spans="1:25" x14ac:dyDescent="0.25">
      <c r="A37" s="26" t="s">
        <v>46</v>
      </c>
      <c r="B37" s="26" t="s">
        <v>49</v>
      </c>
      <c r="C37" s="27">
        <v>318</v>
      </c>
      <c r="D37" s="28" t="s">
        <v>85</v>
      </c>
      <c r="E37" s="26" t="s">
        <v>86</v>
      </c>
      <c r="F37" s="40" t="s">
        <v>50</v>
      </c>
      <c r="G37" s="40" t="s">
        <v>34</v>
      </c>
      <c r="H37" s="45">
        <v>326</v>
      </c>
      <c r="I37" s="45">
        <v>1678</v>
      </c>
      <c r="J37" s="45">
        <v>2004</v>
      </c>
      <c r="K37" s="46">
        <v>75</v>
      </c>
      <c r="L37" s="46">
        <f t="shared" si="0"/>
        <v>2079</v>
      </c>
      <c r="M37" s="47">
        <f t="shared" si="1"/>
        <v>44.508839999999999</v>
      </c>
      <c r="N37" s="47">
        <f t="shared" si="2"/>
        <v>18.224999999999998</v>
      </c>
      <c r="O37" s="47">
        <f t="shared" si="5"/>
        <v>62.733840000000001</v>
      </c>
      <c r="P37" s="48">
        <f t="shared" si="3"/>
        <v>360.71992725580515</v>
      </c>
      <c r="Q37" s="48">
        <f t="shared" si="6"/>
        <v>133.50449487584154</v>
      </c>
      <c r="R37" s="48">
        <f t="shared" si="7"/>
        <v>494.22442213164669</v>
      </c>
      <c r="S37" s="35">
        <v>3.2500006491302238</v>
      </c>
      <c r="T37" s="36">
        <f t="shared" si="8"/>
        <v>203.88502072243159</v>
      </c>
      <c r="U37" s="36">
        <f t="shared" si="4"/>
        <v>698.10944285407822</v>
      </c>
      <c r="V37" s="37" t="s">
        <v>37</v>
      </c>
      <c r="W37" s="38">
        <f t="shared" si="10"/>
        <v>41968</v>
      </c>
      <c r="X37" s="38">
        <f t="shared" si="10"/>
        <v>41988</v>
      </c>
      <c r="Y37" s="39">
        <v>16</v>
      </c>
    </row>
    <row r="38" spans="1:25" x14ac:dyDescent="0.25">
      <c r="A38" s="26" t="s">
        <v>46</v>
      </c>
      <c r="B38" s="26" t="s">
        <v>49</v>
      </c>
      <c r="C38" s="27">
        <v>301</v>
      </c>
      <c r="D38" s="28" t="s">
        <v>87</v>
      </c>
      <c r="E38" s="26" t="s">
        <v>88</v>
      </c>
      <c r="F38" s="40" t="s">
        <v>50</v>
      </c>
      <c r="G38" s="40" t="s">
        <v>34</v>
      </c>
      <c r="H38" s="45">
        <v>5302</v>
      </c>
      <c r="I38" s="45">
        <v>30739</v>
      </c>
      <c r="J38" s="45">
        <v>36041</v>
      </c>
      <c r="K38" s="46">
        <v>528</v>
      </c>
      <c r="L38" s="46">
        <f t="shared" si="0"/>
        <v>36569</v>
      </c>
      <c r="M38" s="47">
        <f t="shared" si="1"/>
        <v>800.47060999999997</v>
      </c>
      <c r="N38" s="47">
        <f t="shared" si="2"/>
        <v>128.30399999999997</v>
      </c>
      <c r="O38" s="47">
        <f t="shared" si="5"/>
        <v>928.77460999999994</v>
      </c>
      <c r="P38" s="48">
        <f t="shared" si="3"/>
        <v>6487.3786917297766</v>
      </c>
      <c r="Q38" s="48">
        <f t="shared" si="6"/>
        <v>939.87164392592445</v>
      </c>
      <c r="R38" s="48">
        <f t="shared" si="7"/>
        <v>7427.2503356557008</v>
      </c>
      <c r="S38" s="35">
        <v>3.2500006491302238</v>
      </c>
      <c r="T38" s="36">
        <f t="shared" si="8"/>
        <v>3018.5180853956704</v>
      </c>
      <c r="U38" s="36">
        <f t="shared" si="4"/>
        <v>10445.768421051371</v>
      </c>
      <c r="V38" s="37" t="s">
        <v>37</v>
      </c>
      <c r="W38" s="38">
        <f t="shared" si="10"/>
        <v>41968</v>
      </c>
      <c r="X38" s="38">
        <f t="shared" si="10"/>
        <v>41988</v>
      </c>
      <c r="Y38" s="39">
        <v>86</v>
      </c>
    </row>
    <row r="39" spans="1:25" x14ac:dyDescent="0.25">
      <c r="A39" s="17" t="s">
        <v>89</v>
      </c>
      <c r="B39" s="26" t="s">
        <v>49</v>
      </c>
      <c r="C39" s="27">
        <v>306</v>
      </c>
      <c r="D39" s="28" t="s">
        <v>90</v>
      </c>
      <c r="E39" s="26" t="s">
        <v>91</v>
      </c>
      <c r="F39" s="40" t="s">
        <v>50</v>
      </c>
      <c r="G39" s="40" t="s">
        <v>34</v>
      </c>
      <c r="H39" s="45">
        <v>872</v>
      </c>
      <c r="I39" s="45">
        <v>4390</v>
      </c>
      <c r="J39" s="45">
        <v>5262</v>
      </c>
      <c r="K39" s="46">
        <v>132</v>
      </c>
      <c r="L39" s="46">
        <f t="shared" si="0"/>
        <v>5394</v>
      </c>
      <c r="M39" s="47">
        <f t="shared" si="1"/>
        <v>116.86902000000001</v>
      </c>
      <c r="N39" s="47">
        <f t="shared" si="2"/>
        <v>32.075999999999993</v>
      </c>
      <c r="O39" s="47">
        <f t="shared" si="5"/>
        <v>148.94502</v>
      </c>
      <c r="P39" s="48">
        <f t="shared" si="3"/>
        <v>947.15980899203919</v>
      </c>
      <c r="Q39" s="48">
        <f t="shared" si="6"/>
        <v>234.96791098148111</v>
      </c>
      <c r="R39" s="48">
        <f t="shared" si="7"/>
        <v>1182.1277199735202</v>
      </c>
      <c r="S39" s="35">
        <v>3.2500006491302238</v>
      </c>
      <c r="T39" s="36">
        <f t="shared" si="8"/>
        <v>484.07141168471418</v>
      </c>
      <c r="U39" s="36">
        <f t="shared" si="4"/>
        <v>1666.1991316582344</v>
      </c>
      <c r="V39" s="37" t="s">
        <v>37</v>
      </c>
      <c r="W39" s="38">
        <f t="shared" si="10"/>
        <v>41968</v>
      </c>
      <c r="X39" s="38">
        <f t="shared" si="10"/>
        <v>41988</v>
      </c>
      <c r="Y39" s="39">
        <v>29</v>
      </c>
    </row>
    <row r="40" spans="1:25" x14ac:dyDescent="0.25">
      <c r="A40" s="26" t="s">
        <v>89</v>
      </c>
      <c r="B40" s="26" t="s">
        <v>49</v>
      </c>
      <c r="C40" s="27">
        <v>319</v>
      </c>
      <c r="D40" s="28" t="s">
        <v>92</v>
      </c>
      <c r="E40" s="26" t="s">
        <v>93</v>
      </c>
      <c r="F40" s="40" t="s">
        <v>50</v>
      </c>
      <c r="G40" s="40" t="s">
        <v>34</v>
      </c>
      <c r="H40" s="45">
        <v>1377</v>
      </c>
      <c r="I40" s="45">
        <v>6278</v>
      </c>
      <c r="J40" s="45">
        <v>7655</v>
      </c>
      <c r="K40" s="46">
        <v>194</v>
      </c>
      <c r="L40" s="46">
        <f t="shared" si="0"/>
        <v>7849</v>
      </c>
      <c r="M40" s="47">
        <f t="shared" si="1"/>
        <v>170.01755</v>
      </c>
      <c r="N40" s="47">
        <f t="shared" si="2"/>
        <v>47.141999999999996</v>
      </c>
      <c r="O40" s="47">
        <f t="shared" si="5"/>
        <v>217.15955</v>
      </c>
      <c r="P40" s="48">
        <f t="shared" si="3"/>
        <v>1377.8997221273394</v>
      </c>
      <c r="Q40" s="48">
        <f t="shared" si="6"/>
        <v>345.33162674551011</v>
      </c>
      <c r="R40" s="48">
        <f t="shared" si="7"/>
        <v>1723.2313488728496</v>
      </c>
      <c r="S40" s="35">
        <v>3.2500006491302238</v>
      </c>
      <c r="T40" s="36">
        <f t="shared" si="8"/>
        <v>705.7686784648273</v>
      </c>
      <c r="U40" s="36">
        <f t="shared" si="4"/>
        <v>2429.0000273376768</v>
      </c>
      <c r="V40" s="37" t="s">
        <v>37</v>
      </c>
      <c r="W40" s="38">
        <f t="shared" si="10"/>
        <v>41968</v>
      </c>
      <c r="X40" s="38">
        <f t="shared" si="10"/>
        <v>41988</v>
      </c>
      <c r="Y40" s="39">
        <v>39</v>
      </c>
    </row>
    <row r="41" spans="1:25" x14ac:dyDescent="0.25">
      <c r="A41" s="26" t="s">
        <v>89</v>
      </c>
      <c r="B41" s="18" t="s">
        <v>94</v>
      </c>
      <c r="C41" s="19"/>
      <c r="D41" s="18"/>
      <c r="E41" s="18" t="s">
        <v>89</v>
      </c>
      <c r="F41" s="19" t="s">
        <v>95</v>
      </c>
      <c r="G41" s="19" t="s">
        <v>34</v>
      </c>
      <c r="H41" s="20">
        <f>SUM(H42:H50)</f>
        <v>9551</v>
      </c>
      <c r="I41" s="20">
        <f>SUM(I42:I50)</f>
        <v>55475</v>
      </c>
      <c r="J41" s="20">
        <v>65036</v>
      </c>
      <c r="K41" s="20">
        <v>1454</v>
      </c>
      <c r="L41" s="20">
        <f t="shared" si="0"/>
        <v>66490</v>
      </c>
      <c r="M41" s="21">
        <f t="shared" si="1"/>
        <v>1444.44956</v>
      </c>
      <c r="N41" s="21">
        <f t="shared" si="2"/>
        <v>353.32199999999995</v>
      </c>
      <c r="O41" s="21">
        <f t="shared" si="5"/>
        <v>1797.7715599999999</v>
      </c>
      <c r="P41" s="22">
        <f t="shared" si="3"/>
        <v>11706.477639225819</v>
      </c>
      <c r="Q41" s="22">
        <f t="shared" si="6"/>
        <v>2588.2071406596478</v>
      </c>
      <c r="R41" s="22">
        <f t="shared" si="7"/>
        <v>14294.684779885467</v>
      </c>
      <c r="S41" s="23">
        <v>4.3000012749117023</v>
      </c>
      <c r="T41" s="24">
        <f t="shared" si="8"/>
        <v>7730.4199999999992</v>
      </c>
      <c r="U41" s="24">
        <f t="shared" si="4"/>
        <v>22025.104779885467</v>
      </c>
      <c r="V41" s="25"/>
      <c r="W41" s="25"/>
      <c r="X41" s="25"/>
      <c r="Y41" s="20">
        <v>291</v>
      </c>
    </row>
    <row r="42" spans="1:25" s="5" customFormat="1" x14ac:dyDescent="0.25">
      <c r="A42" s="26" t="s">
        <v>89</v>
      </c>
      <c r="B42" s="26" t="s">
        <v>94</v>
      </c>
      <c r="C42" s="27">
        <v>300</v>
      </c>
      <c r="D42" s="28" t="s">
        <v>96</v>
      </c>
      <c r="E42" s="29" t="s">
        <v>97</v>
      </c>
      <c r="F42" s="30" t="s">
        <v>95</v>
      </c>
      <c r="G42" s="30" t="s">
        <v>34</v>
      </c>
      <c r="H42" s="39">
        <v>0</v>
      </c>
      <c r="I42" s="39">
        <v>0</v>
      </c>
      <c r="J42" s="39">
        <v>10</v>
      </c>
      <c r="K42" s="50">
        <v>10</v>
      </c>
      <c r="L42" s="50">
        <f t="shared" si="0"/>
        <v>20</v>
      </c>
      <c r="M42" s="51">
        <f t="shared" si="1"/>
        <v>0.22210000000000002</v>
      </c>
      <c r="N42" s="51">
        <f t="shared" si="2"/>
        <v>2.4299999999999997</v>
      </c>
      <c r="O42" s="51">
        <f t="shared" si="5"/>
        <v>2.6520999999999999</v>
      </c>
      <c r="P42" s="52">
        <f t="shared" si="3"/>
        <v>1.7999996370050155</v>
      </c>
      <c r="Q42" s="52">
        <f t="shared" si="6"/>
        <v>17.800599316778872</v>
      </c>
      <c r="R42" s="52">
        <f t="shared" si="7"/>
        <v>19.600598953783887</v>
      </c>
      <c r="S42" s="55">
        <v>4.3000012749117023</v>
      </c>
      <c r="T42" s="56">
        <f t="shared" si="8"/>
        <v>11.404033381193326</v>
      </c>
      <c r="U42" s="56">
        <f t="shared" si="4"/>
        <v>31.004632334977213</v>
      </c>
      <c r="V42" s="37" t="s">
        <v>37</v>
      </c>
      <c r="W42" s="38">
        <f t="shared" ref="W42:X50" si="11">+V42+20</f>
        <v>41968</v>
      </c>
      <c r="X42" s="38">
        <f t="shared" si="11"/>
        <v>41988</v>
      </c>
      <c r="Y42" s="39">
        <v>0</v>
      </c>
    </row>
    <row r="43" spans="1:25" x14ac:dyDescent="0.25">
      <c r="A43" s="26" t="s">
        <v>89</v>
      </c>
      <c r="B43" s="26" t="s">
        <v>94</v>
      </c>
      <c r="C43" s="27">
        <v>307</v>
      </c>
      <c r="D43" s="28" t="s">
        <v>98</v>
      </c>
      <c r="E43" s="26" t="s">
        <v>99</v>
      </c>
      <c r="F43" s="40" t="s">
        <v>95</v>
      </c>
      <c r="G43" s="40" t="s">
        <v>34</v>
      </c>
      <c r="H43" s="45">
        <v>2135</v>
      </c>
      <c r="I43" s="45">
        <v>12675</v>
      </c>
      <c r="J43" s="45">
        <v>14810</v>
      </c>
      <c r="K43" s="46">
        <v>270</v>
      </c>
      <c r="L43" s="46">
        <f t="shared" si="0"/>
        <v>15080</v>
      </c>
      <c r="M43" s="47">
        <f t="shared" si="1"/>
        <v>328.93009999999998</v>
      </c>
      <c r="N43" s="47">
        <f t="shared" si="2"/>
        <v>65.609999999999985</v>
      </c>
      <c r="O43" s="47">
        <f t="shared" si="5"/>
        <v>394.54009999999994</v>
      </c>
      <c r="P43" s="48">
        <f t="shared" si="3"/>
        <v>2665.7994624044281</v>
      </c>
      <c r="Q43" s="48">
        <f t="shared" si="6"/>
        <v>480.61618155302955</v>
      </c>
      <c r="R43" s="48">
        <f t="shared" si="7"/>
        <v>3146.4156439574576</v>
      </c>
      <c r="S43" s="35">
        <v>4.3000012749117023</v>
      </c>
      <c r="T43" s="36">
        <f t="shared" si="8"/>
        <v>1696.5229330037903</v>
      </c>
      <c r="U43" s="36">
        <f t="shared" si="4"/>
        <v>4842.9385769612481</v>
      </c>
      <c r="V43" s="37" t="s">
        <v>37</v>
      </c>
      <c r="W43" s="38">
        <f t="shared" si="11"/>
        <v>41968</v>
      </c>
      <c r="X43" s="38">
        <f t="shared" si="11"/>
        <v>41988</v>
      </c>
      <c r="Y43" s="39">
        <v>49</v>
      </c>
    </row>
    <row r="44" spans="1:25" x14ac:dyDescent="0.25">
      <c r="A44" s="26" t="s">
        <v>89</v>
      </c>
      <c r="B44" s="26" t="s">
        <v>94</v>
      </c>
      <c r="C44" s="27">
        <v>301</v>
      </c>
      <c r="D44" s="28" t="s">
        <v>100</v>
      </c>
      <c r="E44" s="26" t="s">
        <v>101</v>
      </c>
      <c r="F44" s="40" t="s">
        <v>95</v>
      </c>
      <c r="G44" s="40" t="s">
        <v>34</v>
      </c>
      <c r="H44" s="45">
        <v>3056</v>
      </c>
      <c r="I44" s="45">
        <v>17955</v>
      </c>
      <c r="J44" s="45">
        <v>21011</v>
      </c>
      <c r="K44" s="46">
        <v>382</v>
      </c>
      <c r="L44" s="46">
        <f t="shared" si="0"/>
        <v>21393</v>
      </c>
      <c r="M44" s="47">
        <f t="shared" si="1"/>
        <v>466.65431000000001</v>
      </c>
      <c r="N44" s="47">
        <f t="shared" si="2"/>
        <v>92.825999999999993</v>
      </c>
      <c r="O44" s="47">
        <f t="shared" si="5"/>
        <v>559.48031000000003</v>
      </c>
      <c r="P44" s="48">
        <f t="shared" si="3"/>
        <v>3781.9792373112382</v>
      </c>
      <c r="Q44" s="48">
        <f t="shared" si="6"/>
        <v>679.98289390095283</v>
      </c>
      <c r="R44" s="48">
        <f t="shared" si="7"/>
        <v>4461.9621312121908</v>
      </c>
      <c r="S44" s="35">
        <v>4.3000012749117023</v>
      </c>
      <c r="T44" s="36">
        <f t="shared" si="8"/>
        <v>2405.7660462879944</v>
      </c>
      <c r="U44" s="36">
        <f t="shared" si="4"/>
        <v>6867.7281775001848</v>
      </c>
      <c r="V44" s="37" t="s">
        <v>37</v>
      </c>
      <c r="W44" s="38">
        <f t="shared" si="11"/>
        <v>41968</v>
      </c>
      <c r="X44" s="38">
        <f t="shared" si="11"/>
        <v>41988</v>
      </c>
      <c r="Y44" s="39">
        <v>74</v>
      </c>
    </row>
    <row r="45" spans="1:25" x14ac:dyDescent="0.25">
      <c r="A45" s="26" t="s">
        <v>89</v>
      </c>
      <c r="B45" s="26" t="s">
        <v>94</v>
      </c>
      <c r="C45" s="27">
        <v>300</v>
      </c>
      <c r="D45" s="28" t="s">
        <v>96</v>
      </c>
      <c r="E45" s="26" t="s">
        <v>102</v>
      </c>
      <c r="F45" s="40" t="s">
        <v>95</v>
      </c>
      <c r="G45" s="40" t="s">
        <v>34</v>
      </c>
      <c r="H45" s="45">
        <v>252</v>
      </c>
      <c r="I45" s="45">
        <v>1332</v>
      </c>
      <c r="J45" s="45">
        <v>1584</v>
      </c>
      <c r="K45" s="46">
        <v>57</v>
      </c>
      <c r="L45" s="46">
        <f t="shared" si="0"/>
        <v>1641</v>
      </c>
      <c r="M45" s="47">
        <f t="shared" si="1"/>
        <v>35.180640000000004</v>
      </c>
      <c r="N45" s="47">
        <f t="shared" si="2"/>
        <v>13.850999999999997</v>
      </c>
      <c r="O45" s="47">
        <f t="shared" si="5"/>
        <v>49.031640000000003</v>
      </c>
      <c r="P45" s="48">
        <f t="shared" si="3"/>
        <v>285.11994250159449</v>
      </c>
      <c r="Q45" s="48">
        <f t="shared" si="6"/>
        <v>101.46341610563957</v>
      </c>
      <c r="R45" s="48">
        <f t="shared" si="7"/>
        <v>386.58335860723406</v>
      </c>
      <c r="S45" s="35">
        <v>4.3000012749117023</v>
      </c>
      <c r="T45" s="36">
        <f t="shared" si="8"/>
        <v>210.83611451101163</v>
      </c>
      <c r="U45" s="36">
        <f t="shared" si="4"/>
        <v>597.41947311824572</v>
      </c>
      <c r="V45" s="37" t="s">
        <v>37</v>
      </c>
      <c r="W45" s="38">
        <f t="shared" si="11"/>
        <v>41968</v>
      </c>
      <c r="X45" s="38">
        <f t="shared" si="11"/>
        <v>41988</v>
      </c>
      <c r="Y45" s="39">
        <v>9</v>
      </c>
    </row>
    <row r="46" spans="1:25" x14ac:dyDescent="0.25">
      <c r="A46" s="26" t="s">
        <v>89</v>
      </c>
      <c r="B46" s="26" t="s">
        <v>94</v>
      </c>
      <c r="C46" s="27">
        <v>306</v>
      </c>
      <c r="D46" s="28" t="s">
        <v>103</v>
      </c>
      <c r="E46" s="26" t="s">
        <v>104</v>
      </c>
      <c r="F46" s="40" t="s">
        <v>95</v>
      </c>
      <c r="G46" s="40" t="s">
        <v>34</v>
      </c>
      <c r="H46" s="45">
        <v>604</v>
      </c>
      <c r="I46" s="45">
        <v>3263</v>
      </c>
      <c r="J46" s="45">
        <v>3867</v>
      </c>
      <c r="K46" s="46">
        <v>127</v>
      </c>
      <c r="L46" s="46">
        <f t="shared" si="0"/>
        <v>3994</v>
      </c>
      <c r="M46" s="47">
        <f t="shared" si="1"/>
        <v>85.886070000000004</v>
      </c>
      <c r="N46" s="47">
        <f t="shared" si="2"/>
        <v>30.860999999999997</v>
      </c>
      <c r="O46" s="47">
        <f t="shared" si="5"/>
        <v>116.74707000000001</v>
      </c>
      <c r="P46" s="48">
        <f t="shared" si="3"/>
        <v>696.05985962983948</v>
      </c>
      <c r="Q46" s="48">
        <f t="shared" si="6"/>
        <v>226.06761132309165</v>
      </c>
      <c r="R46" s="48">
        <f t="shared" si="7"/>
        <v>922.12747095293116</v>
      </c>
      <c r="S46" s="35">
        <v>4.3000012749117023</v>
      </c>
      <c r="T46" s="36">
        <f t="shared" si="8"/>
        <v>502.01254984220577</v>
      </c>
      <c r="U46" s="36">
        <f t="shared" si="4"/>
        <v>1424.1400207951369</v>
      </c>
      <c r="V46" s="37" t="s">
        <v>37</v>
      </c>
      <c r="W46" s="38">
        <f t="shared" si="11"/>
        <v>41968</v>
      </c>
      <c r="X46" s="38">
        <f t="shared" si="11"/>
        <v>41988</v>
      </c>
      <c r="Y46" s="39">
        <v>33</v>
      </c>
    </row>
    <row r="47" spans="1:25" x14ac:dyDescent="0.25">
      <c r="A47" s="26" t="s">
        <v>89</v>
      </c>
      <c r="B47" s="26" t="s">
        <v>94</v>
      </c>
      <c r="C47" s="27">
        <v>303</v>
      </c>
      <c r="D47" s="28" t="s">
        <v>105</v>
      </c>
      <c r="E47" s="26" t="s">
        <v>106</v>
      </c>
      <c r="F47" s="40" t="s">
        <v>95</v>
      </c>
      <c r="G47" s="40" t="s">
        <v>34</v>
      </c>
      <c r="H47" s="45">
        <v>1260</v>
      </c>
      <c r="I47" s="45">
        <v>7425</v>
      </c>
      <c r="J47" s="45">
        <v>8685</v>
      </c>
      <c r="K47" s="46">
        <v>214</v>
      </c>
      <c r="L47" s="46">
        <f t="shared" si="0"/>
        <v>8899</v>
      </c>
      <c r="M47" s="47">
        <f t="shared" si="1"/>
        <v>192.89385000000001</v>
      </c>
      <c r="N47" s="47">
        <f t="shared" si="2"/>
        <v>52.001999999999995</v>
      </c>
      <c r="O47" s="47">
        <f t="shared" si="5"/>
        <v>244.89585</v>
      </c>
      <c r="P47" s="48">
        <f t="shared" si="3"/>
        <v>1563.2996847388561</v>
      </c>
      <c r="Q47" s="48">
        <f t="shared" si="6"/>
        <v>380.93282537906782</v>
      </c>
      <c r="R47" s="48">
        <f t="shared" si="7"/>
        <v>1944.232510117924</v>
      </c>
      <c r="S47" s="35">
        <v>4.3000012749117023</v>
      </c>
      <c r="T47" s="36">
        <f t="shared" si="8"/>
        <v>1053.052467220585</v>
      </c>
      <c r="U47" s="36">
        <f t="shared" si="4"/>
        <v>2997.2849773385087</v>
      </c>
      <c r="V47" s="37" t="s">
        <v>37</v>
      </c>
      <c r="W47" s="38">
        <f t="shared" si="11"/>
        <v>41968</v>
      </c>
      <c r="X47" s="38">
        <f t="shared" si="11"/>
        <v>41988</v>
      </c>
      <c r="Y47" s="39">
        <v>45</v>
      </c>
    </row>
    <row r="48" spans="1:25" x14ac:dyDescent="0.25">
      <c r="A48" s="17" t="s">
        <v>107</v>
      </c>
      <c r="B48" s="26" t="s">
        <v>94</v>
      </c>
      <c r="C48" s="27">
        <v>302</v>
      </c>
      <c r="D48" s="28" t="s">
        <v>108</v>
      </c>
      <c r="E48" s="26" t="s">
        <v>109</v>
      </c>
      <c r="F48" s="40" t="s">
        <v>95</v>
      </c>
      <c r="G48" s="40" t="s">
        <v>34</v>
      </c>
      <c r="H48" s="45">
        <v>1411</v>
      </c>
      <c r="I48" s="45">
        <v>7868</v>
      </c>
      <c r="J48" s="45">
        <v>9279</v>
      </c>
      <c r="K48" s="46">
        <v>215</v>
      </c>
      <c r="L48" s="46">
        <f t="shared" si="0"/>
        <v>9494</v>
      </c>
      <c r="M48" s="47">
        <f t="shared" si="1"/>
        <v>206.08659</v>
      </c>
      <c r="N48" s="47">
        <f t="shared" si="2"/>
        <v>52.24499999999999</v>
      </c>
      <c r="O48" s="47">
        <f t="shared" si="5"/>
        <v>258.33159000000001</v>
      </c>
      <c r="P48" s="48">
        <f t="shared" si="3"/>
        <v>1670.2196631769539</v>
      </c>
      <c r="Q48" s="48">
        <f t="shared" si="6"/>
        <v>382.71288531074572</v>
      </c>
      <c r="R48" s="48">
        <f t="shared" si="7"/>
        <v>2052.9325484876995</v>
      </c>
      <c r="S48" s="35">
        <v>4.3000012749117023</v>
      </c>
      <c r="T48" s="36">
        <f t="shared" si="8"/>
        <v>1110.8261663499673</v>
      </c>
      <c r="U48" s="36">
        <f t="shared" si="4"/>
        <v>3163.758714837667</v>
      </c>
      <c r="V48" s="37" t="s">
        <v>37</v>
      </c>
      <c r="W48" s="38">
        <f t="shared" si="11"/>
        <v>41968</v>
      </c>
      <c r="X48" s="38">
        <f t="shared" si="11"/>
        <v>41988</v>
      </c>
      <c r="Y48" s="39">
        <v>44</v>
      </c>
    </row>
    <row r="49" spans="1:25" x14ac:dyDescent="0.25">
      <c r="A49" s="26" t="s">
        <v>107</v>
      </c>
      <c r="B49" s="26" t="s">
        <v>94</v>
      </c>
      <c r="C49" s="27">
        <v>304</v>
      </c>
      <c r="D49" s="28" t="s">
        <v>110</v>
      </c>
      <c r="E49" s="26" t="s">
        <v>111</v>
      </c>
      <c r="F49" s="40" t="s">
        <v>95</v>
      </c>
      <c r="G49" s="40" t="s">
        <v>34</v>
      </c>
      <c r="H49" s="45">
        <v>525</v>
      </c>
      <c r="I49" s="45">
        <v>3333</v>
      </c>
      <c r="J49" s="45">
        <v>3858</v>
      </c>
      <c r="K49" s="46">
        <v>109</v>
      </c>
      <c r="L49" s="46">
        <f t="shared" si="0"/>
        <v>3967</v>
      </c>
      <c r="M49" s="47">
        <f t="shared" si="1"/>
        <v>85.686180000000007</v>
      </c>
      <c r="N49" s="47">
        <f t="shared" si="2"/>
        <v>26.486999999999995</v>
      </c>
      <c r="O49" s="47">
        <f t="shared" si="5"/>
        <v>112.17318</v>
      </c>
      <c r="P49" s="48">
        <f t="shared" si="3"/>
        <v>694.43985995653497</v>
      </c>
      <c r="Q49" s="48">
        <f t="shared" si="6"/>
        <v>194.02653255288971</v>
      </c>
      <c r="R49" s="48">
        <f t="shared" si="7"/>
        <v>888.46639250942462</v>
      </c>
      <c r="S49" s="35">
        <v>4.3000012749117023</v>
      </c>
      <c r="T49" s="36">
        <f t="shared" si="8"/>
        <v>482.34481701089987</v>
      </c>
      <c r="U49" s="36">
        <f t="shared" si="4"/>
        <v>1370.8112095203246</v>
      </c>
      <c r="V49" s="37" t="s">
        <v>37</v>
      </c>
      <c r="W49" s="38">
        <f t="shared" si="11"/>
        <v>41968</v>
      </c>
      <c r="X49" s="38">
        <f t="shared" si="11"/>
        <v>41988</v>
      </c>
      <c r="Y49" s="39">
        <v>23</v>
      </c>
    </row>
    <row r="50" spans="1:25" x14ac:dyDescent="0.25">
      <c r="A50" s="26" t="s">
        <v>107</v>
      </c>
      <c r="B50" s="26" t="s">
        <v>94</v>
      </c>
      <c r="C50" s="27">
        <v>305</v>
      </c>
      <c r="D50" s="28" t="s">
        <v>112</v>
      </c>
      <c r="E50" s="26" t="s">
        <v>113</v>
      </c>
      <c r="F50" s="40" t="s">
        <v>95</v>
      </c>
      <c r="G50" s="40" t="s">
        <v>34</v>
      </c>
      <c r="H50" s="45">
        <v>308</v>
      </c>
      <c r="I50" s="45">
        <v>1624</v>
      </c>
      <c r="J50" s="45">
        <v>1932</v>
      </c>
      <c r="K50" s="46">
        <v>70</v>
      </c>
      <c r="L50" s="46">
        <f t="shared" si="0"/>
        <v>2002</v>
      </c>
      <c r="M50" s="47">
        <f t="shared" si="1"/>
        <v>42.90972</v>
      </c>
      <c r="N50" s="47">
        <f t="shared" si="2"/>
        <v>17.009999999999998</v>
      </c>
      <c r="O50" s="47">
        <f t="shared" si="5"/>
        <v>59.919719999999998</v>
      </c>
      <c r="P50" s="48">
        <f t="shared" si="3"/>
        <v>347.75992986936899</v>
      </c>
      <c r="Q50" s="48">
        <f t="shared" si="6"/>
        <v>124.6041952174521</v>
      </c>
      <c r="R50" s="48">
        <f t="shared" si="7"/>
        <v>472.3641250868211</v>
      </c>
      <c r="S50" s="35">
        <v>4.3000012749117023</v>
      </c>
      <c r="T50" s="36">
        <f t="shared" si="8"/>
        <v>257.65487239235222</v>
      </c>
      <c r="U50" s="36">
        <f t="shared" si="4"/>
        <v>730.01899747917332</v>
      </c>
      <c r="V50" s="37" t="s">
        <v>37</v>
      </c>
      <c r="W50" s="38">
        <f t="shared" si="11"/>
        <v>41968</v>
      </c>
      <c r="X50" s="38">
        <f t="shared" si="11"/>
        <v>41988</v>
      </c>
      <c r="Y50" s="39">
        <v>14</v>
      </c>
    </row>
    <row r="51" spans="1:25" x14ac:dyDescent="0.25">
      <c r="A51" s="26" t="s">
        <v>107</v>
      </c>
      <c r="B51" s="18" t="s">
        <v>114</v>
      </c>
      <c r="C51" s="19"/>
      <c r="D51" s="18"/>
      <c r="E51" s="18" t="s">
        <v>107</v>
      </c>
      <c r="F51" s="19" t="s">
        <v>115</v>
      </c>
      <c r="G51" s="19" t="s">
        <v>34</v>
      </c>
      <c r="H51" s="20">
        <f>SUM(H52:H62)</f>
        <v>13826</v>
      </c>
      <c r="I51" s="20">
        <f>SUM(I52:I62)</f>
        <v>80302</v>
      </c>
      <c r="J51" s="20">
        <v>94138</v>
      </c>
      <c r="K51" s="20">
        <v>1675</v>
      </c>
      <c r="L51" s="20">
        <f t="shared" si="0"/>
        <v>95813</v>
      </c>
      <c r="M51" s="21">
        <f t="shared" si="1"/>
        <v>2090.8049799999999</v>
      </c>
      <c r="N51" s="21">
        <f t="shared" si="2"/>
        <v>407.02499999999992</v>
      </c>
      <c r="O51" s="21">
        <f t="shared" si="5"/>
        <v>2497.82998</v>
      </c>
      <c r="P51" s="22">
        <f t="shared" si="3"/>
        <v>16944.836582837816</v>
      </c>
      <c r="Q51" s="22">
        <f t="shared" si="6"/>
        <v>2981.6003855604608</v>
      </c>
      <c r="R51" s="22">
        <f t="shared" si="7"/>
        <v>19926.436968398277</v>
      </c>
      <c r="S51" s="23">
        <v>3.6999996292782105</v>
      </c>
      <c r="T51" s="24">
        <f t="shared" si="8"/>
        <v>9241.9699999999993</v>
      </c>
      <c r="U51" s="24">
        <f t="shared" si="4"/>
        <v>29168.406968398274</v>
      </c>
      <c r="V51" s="25"/>
      <c r="W51" s="25"/>
      <c r="X51" s="25"/>
      <c r="Y51" s="20">
        <v>288</v>
      </c>
    </row>
    <row r="52" spans="1:25" s="5" customFormat="1" x14ac:dyDescent="0.25">
      <c r="A52" s="26" t="s">
        <v>107</v>
      </c>
      <c r="B52" s="26" t="s">
        <v>114</v>
      </c>
      <c r="C52" s="27">
        <v>300</v>
      </c>
      <c r="D52" s="28" t="s">
        <v>116</v>
      </c>
      <c r="E52" s="29" t="s">
        <v>117</v>
      </c>
      <c r="F52" s="30" t="s">
        <v>115</v>
      </c>
      <c r="G52" s="30" t="s">
        <v>34</v>
      </c>
      <c r="H52" s="39">
        <v>0</v>
      </c>
      <c r="I52" s="39">
        <v>0</v>
      </c>
      <c r="J52" s="39">
        <v>10</v>
      </c>
      <c r="K52" s="50">
        <v>10</v>
      </c>
      <c r="L52" s="50">
        <f t="shared" si="0"/>
        <v>20</v>
      </c>
      <c r="M52" s="51">
        <f t="shared" si="1"/>
        <v>0.22210000000000002</v>
      </c>
      <c r="N52" s="51">
        <f t="shared" si="2"/>
        <v>2.4299999999999997</v>
      </c>
      <c r="O52" s="51">
        <f t="shared" si="5"/>
        <v>2.6520999999999999</v>
      </c>
      <c r="P52" s="52">
        <f t="shared" si="3"/>
        <v>1.7999996370050155</v>
      </c>
      <c r="Q52" s="52">
        <f t="shared" si="6"/>
        <v>17.800599316778872</v>
      </c>
      <c r="R52" s="52">
        <f t="shared" si="7"/>
        <v>19.600598953783887</v>
      </c>
      <c r="S52" s="57">
        <v>3.6999996292782105</v>
      </c>
      <c r="T52" s="58">
        <f t="shared" si="8"/>
        <v>9.8127690168087423</v>
      </c>
      <c r="U52" s="58">
        <f t="shared" si="4"/>
        <v>29.413367970592631</v>
      </c>
      <c r="V52" s="37" t="s">
        <v>37</v>
      </c>
      <c r="W52" s="38">
        <f t="shared" ref="W52:X62" si="12">+V52+20</f>
        <v>41968</v>
      </c>
      <c r="X52" s="38">
        <f t="shared" si="12"/>
        <v>41988</v>
      </c>
      <c r="Y52" s="39">
        <v>0</v>
      </c>
    </row>
    <row r="53" spans="1:25" x14ac:dyDescent="0.25">
      <c r="A53" s="26" t="s">
        <v>107</v>
      </c>
      <c r="B53" s="26" t="s">
        <v>114</v>
      </c>
      <c r="C53" s="27">
        <v>302</v>
      </c>
      <c r="D53" s="28" t="s">
        <v>118</v>
      </c>
      <c r="E53" s="26" t="s">
        <v>119</v>
      </c>
      <c r="F53" s="40" t="s">
        <v>115</v>
      </c>
      <c r="G53" s="40" t="s">
        <v>34</v>
      </c>
      <c r="H53" s="45">
        <v>4021</v>
      </c>
      <c r="I53" s="45">
        <v>25411</v>
      </c>
      <c r="J53" s="45">
        <v>29432</v>
      </c>
      <c r="K53" s="46">
        <v>420</v>
      </c>
      <c r="L53" s="46">
        <f t="shared" si="0"/>
        <v>29852</v>
      </c>
      <c r="M53" s="47">
        <f t="shared" si="1"/>
        <v>653.68471999999997</v>
      </c>
      <c r="N53" s="47">
        <f t="shared" si="2"/>
        <v>102.05999999999999</v>
      </c>
      <c r="O53" s="47">
        <f t="shared" si="5"/>
        <v>755.74471999999992</v>
      </c>
      <c r="P53" s="48">
        <f t="shared" si="3"/>
        <v>5297.7589316331623</v>
      </c>
      <c r="Q53" s="48">
        <f t="shared" si="6"/>
        <v>747.62517130471258</v>
      </c>
      <c r="R53" s="48">
        <f t="shared" si="7"/>
        <v>6045.3841029378746</v>
      </c>
      <c r="S53" s="35">
        <v>3.6999996292782105</v>
      </c>
      <c r="T53" s="36">
        <f t="shared" si="8"/>
        <v>2796.2551838289646</v>
      </c>
      <c r="U53" s="36">
        <f t="shared" si="4"/>
        <v>8841.6392867668401</v>
      </c>
      <c r="V53" s="37" t="s">
        <v>37</v>
      </c>
      <c r="W53" s="38">
        <f t="shared" si="12"/>
        <v>41968</v>
      </c>
      <c r="X53" s="38">
        <f t="shared" si="12"/>
        <v>41988</v>
      </c>
      <c r="Y53" s="39">
        <v>66</v>
      </c>
    </row>
    <row r="54" spans="1:25" x14ac:dyDescent="0.25">
      <c r="A54" s="26" t="s">
        <v>107</v>
      </c>
      <c r="B54" s="26" t="s">
        <v>114</v>
      </c>
      <c r="C54" s="27">
        <v>303</v>
      </c>
      <c r="D54" s="28" t="s">
        <v>120</v>
      </c>
      <c r="E54" s="26" t="s">
        <v>121</v>
      </c>
      <c r="F54" s="40" t="s">
        <v>115</v>
      </c>
      <c r="G54" s="40" t="s">
        <v>34</v>
      </c>
      <c r="H54" s="45">
        <v>4395</v>
      </c>
      <c r="I54" s="45">
        <v>26162</v>
      </c>
      <c r="J54" s="45">
        <v>30557</v>
      </c>
      <c r="K54" s="46">
        <v>483</v>
      </c>
      <c r="L54" s="46">
        <f t="shared" si="0"/>
        <v>31040</v>
      </c>
      <c r="M54" s="47">
        <f t="shared" si="1"/>
        <v>678.67097000000001</v>
      </c>
      <c r="N54" s="47">
        <f t="shared" si="2"/>
        <v>117.36899999999999</v>
      </c>
      <c r="O54" s="47">
        <f t="shared" si="5"/>
        <v>796.03997000000004</v>
      </c>
      <c r="P54" s="48">
        <f t="shared" si="3"/>
        <v>5500.2588907962263</v>
      </c>
      <c r="Q54" s="48">
        <f t="shared" si="6"/>
        <v>859.76894700041953</v>
      </c>
      <c r="R54" s="48">
        <f t="shared" si="7"/>
        <v>6360.0278377966461</v>
      </c>
      <c r="S54" s="35">
        <v>3.6999996292782105</v>
      </c>
      <c r="T54" s="36">
        <f t="shared" si="8"/>
        <v>2945.3475938906381</v>
      </c>
      <c r="U54" s="36">
        <f t="shared" si="4"/>
        <v>9305.3754316872837</v>
      </c>
      <c r="V54" s="37" t="s">
        <v>37</v>
      </c>
      <c r="W54" s="38">
        <f t="shared" si="12"/>
        <v>41968</v>
      </c>
      <c r="X54" s="38">
        <f t="shared" si="12"/>
        <v>41988</v>
      </c>
      <c r="Y54" s="39">
        <v>86</v>
      </c>
    </row>
    <row r="55" spans="1:25" x14ac:dyDescent="0.25">
      <c r="A55" s="26" t="s">
        <v>107</v>
      </c>
      <c r="B55" s="26" t="s">
        <v>114</v>
      </c>
      <c r="C55" s="27">
        <v>300</v>
      </c>
      <c r="D55" s="28" t="s">
        <v>116</v>
      </c>
      <c r="E55" s="26" t="s">
        <v>122</v>
      </c>
      <c r="F55" s="40" t="s">
        <v>115</v>
      </c>
      <c r="G55" s="40" t="s">
        <v>34</v>
      </c>
      <c r="H55" s="45">
        <v>867</v>
      </c>
      <c r="I55" s="45">
        <v>4728</v>
      </c>
      <c r="J55" s="45">
        <v>5595</v>
      </c>
      <c r="K55" s="46">
        <v>99</v>
      </c>
      <c r="L55" s="46">
        <f t="shared" si="0"/>
        <v>5694</v>
      </c>
      <c r="M55" s="47">
        <f t="shared" si="1"/>
        <v>124.26495</v>
      </c>
      <c r="N55" s="47">
        <f t="shared" si="2"/>
        <v>24.056999999999995</v>
      </c>
      <c r="O55" s="47">
        <f t="shared" si="5"/>
        <v>148.32194999999999</v>
      </c>
      <c r="P55" s="48">
        <f t="shared" si="3"/>
        <v>1007.0997969043062</v>
      </c>
      <c r="Q55" s="48">
        <f t="shared" si="6"/>
        <v>176.22593323611082</v>
      </c>
      <c r="R55" s="48">
        <f t="shared" si="7"/>
        <v>1183.3257301404171</v>
      </c>
      <c r="S55" s="35">
        <v>3.6999996292782105</v>
      </c>
      <c r="T55" s="36">
        <f t="shared" si="8"/>
        <v>548.79116001382124</v>
      </c>
      <c r="U55" s="36">
        <f t="shared" si="4"/>
        <v>1732.1168901542383</v>
      </c>
      <c r="V55" s="37" t="s">
        <v>37</v>
      </c>
      <c r="W55" s="38">
        <f t="shared" si="12"/>
        <v>41968</v>
      </c>
      <c r="X55" s="38">
        <f t="shared" si="12"/>
        <v>41988</v>
      </c>
      <c r="Y55" s="39">
        <v>14</v>
      </c>
    </row>
    <row r="56" spans="1:25" x14ac:dyDescent="0.25">
      <c r="A56" s="26" t="s">
        <v>107</v>
      </c>
      <c r="B56" s="26" t="s">
        <v>114</v>
      </c>
      <c r="C56" s="27">
        <v>300</v>
      </c>
      <c r="D56" s="28" t="s">
        <v>116</v>
      </c>
      <c r="E56" s="26" t="s">
        <v>123</v>
      </c>
      <c r="F56" s="40" t="s">
        <v>115</v>
      </c>
      <c r="G56" s="40" t="s">
        <v>34</v>
      </c>
      <c r="H56" s="45">
        <v>573</v>
      </c>
      <c r="I56" s="45">
        <v>3133</v>
      </c>
      <c r="J56" s="45">
        <v>3706</v>
      </c>
      <c r="K56" s="46">
        <v>86</v>
      </c>
      <c r="L56" s="46">
        <f t="shared" si="0"/>
        <v>3792</v>
      </c>
      <c r="M56" s="47">
        <f t="shared" si="1"/>
        <v>82.31026</v>
      </c>
      <c r="N56" s="47">
        <f t="shared" si="2"/>
        <v>20.897999999999996</v>
      </c>
      <c r="O56" s="47">
        <f t="shared" si="5"/>
        <v>103.20826</v>
      </c>
      <c r="P56" s="48">
        <f t="shared" si="3"/>
        <v>667.07986547405881</v>
      </c>
      <c r="Q56" s="48">
        <f t="shared" si="6"/>
        <v>153.0851541242983</v>
      </c>
      <c r="R56" s="48">
        <f t="shared" si="7"/>
        <v>820.16501959835705</v>
      </c>
      <c r="S56" s="35">
        <v>3.6999996292782105</v>
      </c>
      <c r="T56" s="36">
        <f t="shared" si="8"/>
        <v>381.87052373844915</v>
      </c>
      <c r="U56" s="36">
        <f t="shared" si="4"/>
        <v>1202.0355433368063</v>
      </c>
      <c r="V56" s="37" t="s">
        <v>37</v>
      </c>
      <c r="W56" s="38">
        <f t="shared" si="12"/>
        <v>41968</v>
      </c>
      <c r="X56" s="38">
        <f t="shared" si="12"/>
        <v>41988</v>
      </c>
      <c r="Y56" s="39">
        <v>14</v>
      </c>
    </row>
    <row r="57" spans="1:25" x14ac:dyDescent="0.25">
      <c r="A57" s="26" t="s">
        <v>107</v>
      </c>
      <c r="B57" s="26" t="s">
        <v>114</v>
      </c>
      <c r="C57" s="27">
        <v>300</v>
      </c>
      <c r="D57" s="28" t="s">
        <v>116</v>
      </c>
      <c r="E57" s="26" t="s">
        <v>124</v>
      </c>
      <c r="F57" s="40" t="s">
        <v>115</v>
      </c>
      <c r="G57" s="40" t="s">
        <v>34</v>
      </c>
      <c r="H57" s="45">
        <v>582</v>
      </c>
      <c r="I57" s="45">
        <v>3195</v>
      </c>
      <c r="J57" s="45">
        <v>3777</v>
      </c>
      <c r="K57" s="46">
        <v>96</v>
      </c>
      <c r="L57" s="46">
        <f t="shared" si="0"/>
        <v>3873</v>
      </c>
      <c r="M57" s="47">
        <f t="shared" si="1"/>
        <v>83.887169999999998</v>
      </c>
      <c r="N57" s="47">
        <f t="shared" si="2"/>
        <v>23.327999999999996</v>
      </c>
      <c r="O57" s="47">
        <f t="shared" si="5"/>
        <v>107.21517</v>
      </c>
      <c r="P57" s="48">
        <f t="shared" si="3"/>
        <v>679.85986289679443</v>
      </c>
      <c r="Q57" s="48">
        <f t="shared" si="6"/>
        <v>170.88575344107716</v>
      </c>
      <c r="R57" s="48">
        <f t="shared" si="7"/>
        <v>850.74561633787152</v>
      </c>
      <c r="S57" s="35">
        <v>3.6999996292782105</v>
      </c>
      <c r="T57" s="36">
        <f t="shared" si="8"/>
        <v>396.69608925300031</v>
      </c>
      <c r="U57" s="36">
        <f t="shared" si="4"/>
        <v>1247.4417055908718</v>
      </c>
      <c r="V57" s="37" t="s">
        <v>37</v>
      </c>
      <c r="W57" s="38">
        <f t="shared" si="12"/>
        <v>41968</v>
      </c>
      <c r="X57" s="38">
        <f t="shared" si="12"/>
        <v>41988</v>
      </c>
      <c r="Y57" s="39">
        <v>19</v>
      </c>
    </row>
    <row r="58" spans="1:25" x14ac:dyDescent="0.25">
      <c r="A58" s="26" t="s">
        <v>107</v>
      </c>
      <c r="B58" s="26" t="s">
        <v>114</v>
      </c>
      <c r="C58" s="27">
        <v>302</v>
      </c>
      <c r="D58" s="28" t="s">
        <v>118</v>
      </c>
      <c r="E58" s="26" t="s">
        <v>125</v>
      </c>
      <c r="F58" s="40" t="s">
        <v>115</v>
      </c>
      <c r="G58" s="40" t="s">
        <v>34</v>
      </c>
      <c r="H58" s="45">
        <v>616</v>
      </c>
      <c r="I58" s="45">
        <v>3056</v>
      </c>
      <c r="J58" s="45">
        <v>3672</v>
      </c>
      <c r="K58" s="46">
        <v>107</v>
      </c>
      <c r="L58" s="46">
        <f t="shared" si="0"/>
        <v>3779</v>
      </c>
      <c r="M58" s="47">
        <f t="shared" si="1"/>
        <v>81.555120000000002</v>
      </c>
      <c r="N58" s="47">
        <f t="shared" si="2"/>
        <v>26.000999999999998</v>
      </c>
      <c r="O58" s="47">
        <f t="shared" si="5"/>
        <v>107.55611999999999</v>
      </c>
      <c r="P58" s="48">
        <f t="shared" si="3"/>
        <v>660.95986670824175</v>
      </c>
      <c r="Q58" s="48">
        <f t="shared" si="6"/>
        <v>190.46641268953391</v>
      </c>
      <c r="R58" s="48">
        <f t="shared" si="7"/>
        <v>851.42627939777572</v>
      </c>
      <c r="S58" s="35">
        <v>3.6999996292782105</v>
      </c>
      <c r="T58" s="36">
        <f t="shared" si="8"/>
        <v>397.95760412660269</v>
      </c>
      <c r="U58" s="36">
        <f t="shared" si="4"/>
        <v>1249.3838835243785</v>
      </c>
      <c r="V58" s="37" t="s">
        <v>37</v>
      </c>
      <c r="W58" s="38">
        <f t="shared" si="12"/>
        <v>41968</v>
      </c>
      <c r="X58" s="38">
        <f t="shared" si="12"/>
        <v>41988</v>
      </c>
      <c r="Y58" s="39">
        <v>25</v>
      </c>
    </row>
    <row r="59" spans="1:25" x14ac:dyDescent="0.25">
      <c r="A59" s="17" t="s">
        <v>126</v>
      </c>
      <c r="B59" s="26" t="s">
        <v>114</v>
      </c>
      <c r="C59" s="27">
        <v>300</v>
      </c>
      <c r="D59" s="28" t="s">
        <v>116</v>
      </c>
      <c r="E59" s="26" t="s">
        <v>127</v>
      </c>
      <c r="F59" s="40" t="s">
        <v>115</v>
      </c>
      <c r="G59" s="40" t="s">
        <v>34</v>
      </c>
      <c r="H59" s="45">
        <v>276</v>
      </c>
      <c r="I59" s="45">
        <v>1467</v>
      </c>
      <c r="J59" s="45">
        <v>1743</v>
      </c>
      <c r="K59" s="46">
        <v>63</v>
      </c>
      <c r="L59" s="46">
        <f t="shared" si="0"/>
        <v>1806</v>
      </c>
      <c r="M59" s="47">
        <f t="shared" si="1"/>
        <v>38.712029999999999</v>
      </c>
      <c r="N59" s="47">
        <f t="shared" si="2"/>
        <v>15.308999999999997</v>
      </c>
      <c r="O59" s="47">
        <f t="shared" si="5"/>
        <v>54.021029999999996</v>
      </c>
      <c r="P59" s="48">
        <f t="shared" si="3"/>
        <v>313.7399367299742</v>
      </c>
      <c r="Q59" s="48">
        <f t="shared" si="6"/>
        <v>112.14377569570689</v>
      </c>
      <c r="R59" s="48">
        <f t="shared" si="7"/>
        <v>425.8837124256811</v>
      </c>
      <c r="S59" s="35">
        <v>3.6999996292782105</v>
      </c>
      <c r="T59" s="36">
        <f t="shared" si="8"/>
        <v>199.87779097322706</v>
      </c>
      <c r="U59" s="36">
        <f t="shared" si="4"/>
        <v>625.76150339890819</v>
      </c>
      <c r="V59" s="37" t="s">
        <v>37</v>
      </c>
      <c r="W59" s="38">
        <f t="shared" si="12"/>
        <v>41968</v>
      </c>
      <c r="X59" s="38">
        <f t="shared" si="12"/>
        <v>41988</v>
      </c>
      <c r="Y59" s="39">
        <v>11</v>
      </c>
    </row>
    <row r="60" spans="1:25" x14ac:dyDescent="0.25">
      <c r="A60" s="26" t="s">
        <v>126</v>
      </c>
      <c r="B60" s="26" t="s">
        <v>114</v>
      </c>
      <c r="C60" s="27">
        <v>300</v>
      </c>
      <c r="D60" s="28" t="s">
        <v>116</v>
      </c>
      <c r="E60" s="26" t="s">
        <v>128</v>
      </c>
      <c r="F60" s="40" t="s">
        <v>115</v>
      </c>
      <c r="G60" s="40" t="s">
        <v>34</v>
      </c>
      <c r="H60" s="45">
        <v>666</v>
      </c>
      <c r="I60" s="45">
        <v>3774</v>
      </c>
      <c r="J60" s="45">
        <v>4440</v>
      </c>
      <c r="K60" s="46">
        <v>85</v>
      </c>
      <c r="L60" s="46">
        <f t="shared" si="0"/>
        <v>4525</v>
      </c>
      <c r="M60" s="47">
        <f t="shared" si="1"/>
        <v>98.612400000000008</v>
      </c>
      <c r="N60" s="47">
        <f t="shared" si="2"/>
        <v>20.654999999999998</v>
      </c>
      <c r="O60" s="47">
        <f t="shared" si="5"/>
        <v>119.26740000000001</v>
      </c>
      <c r="P60" s="48">
        <f t="shared" si="3"/>
        <v>799.19983883022689</v>
      </c>
      <c r="Q60" s="48">
        <f t="shared" si="6"/>
        <v>151.3050941926204</v>
      </c>
      <c r="R60" s="48">
        <f t="shared" si="7"/>
        <v>950.50493302284735</v>
      </c>
      <c r="S60" s="35">
        <v>3.6999996292782105</v>
      </c>
      <c r="T60" s="36">
        <f t="shared" si="8"/>
        <v>441.28933578497606</v>
      </c>
      <c r="U60" s="36">
        <f t="shared" si="4"/>
        <v>1391.7942688078233</v>
      </c>
      <c r="V60" s="37" t="s">
        <v>37</v>
      </c>
      <c r="W60" s="38">
        <f t="shared" si="12"/>
        <v>41968</v>
      </c>
      <c r="X60" s="38">
        <f t="shared" si="12"/>
        <v>41988</v>
      </c>
      <c r="Y60" s="39">
        <v>12</v>
      </c>
    </row>
    <row r="61" spans="1:25" x14ac:dyDescent="0.25">
      <c r="A61" s="26" t="s">
        <v>126</v>
      </c>
      <c r="B61" s="26" t="s">
        <v>114</v>
      </c>
      <c r="C61" s="27">
        <v>302</v>
      </c>
      <c r="D61" s="28" t="s">
        <v>118</v>
      </c>
      <c r="E61" s="26" t="s">
        <v>129</v>
      </c>
      <c r="F61" s="40" t="s">
        <v>115</v>
      </c>
      <c r="G61" s="40" t="s">
        <v>34</v>
      </c>
      <c r="H61" s="45">
        <v>1504</v>
      </c>
      <c r="I61" s="45">
        <v>7870</v>
      </c>
      <c r="J61" s="45">
        <v>9374</v>
      </c>
      <c r="K61" s="46">
        <v>162</v>
      </c>
      <c r="L61" s="46">
        <f t="shared" si="0"/>
        <v>9536</v>
      </c>
      <c r="M61" s="47">
        <f t="shared" si="1"/>
        <v>208.19654</v>
      </c>
      <c r="N61" s="47">
        <f t="shared" si="2"/>
        <v>39.365999999999993</v>
      </c>
      <c r="O61" s="47">
        <f t="shared" si="5"/>
        <v>247.56253999999998</v>
      </c>
      <c r="P61" s="48">
        <f t="shared" si="3"/>
        <v>1687.3196597285016</v>
      </c>
      <c r="Q61" s="48">
        <f t="shared" si="6"/>
        <v>288.36970893181774</v>
      </c>
      <c r="R61" s="48">
        <f t="shared" si="7"/>
        <v>1975.6893686603194</v>
      </c>
      <c r="S61" s="35">
        <v>3.6999996292782105</v>
      </c>
      <c r="T61" s="36">
        <f t="shared" si="8"/>
        <v>915.98130622317206</v>
      </c>
      <c r="U61" s="36">
        <f t="shared" si="4"/>
        <v>2891.6706748834913</v>
      </c>
      <c r="V61" s="37" t="s">
        <v>37</v>
      </c>
      <c r="W61" s="38">
        <f t="shared" si="12"/>
        <v>41968</v>
      </c>
      <c r="X61" s="38">
        <f t="shared" si="12"/>
        <v>41988</v>
      </c>
      <c r="Y61" s="39">
        <v>29</v>
      </c>
    </row>
    <row r="62" spans="1:25" x14ac:dyDescent="0.25">
      <c r="A62" s="26" t="s">
        <v>126</v>
      </c>
      <c r="B62" s="26" t="s">
        <v>114</v>
      </c>
      <c r="C62" s="27">
        <v>300</v>
      </c>
      <c r="D62" s="28" t="s">
        <v>116</v>
      </c>
      <c r="E62" s="26" t="s">
        <v>130</v>
      </c>
      <c r="F62" s="40" t="s">
        <v>115</v>
      </c>
      <c r="G62" s="40" t="s">
        <v>34</v>
      </c>
      <c r="H62" s="45">
        <v>326</v>
      </c>
      <c r="I62" s="45">
        <v>1506</v>
      </c>
      <c r="J62" s="45">
        <v>1832</v>
      </c>
      <c r="K62" s="46">
        <v>64</v>
      </c>
      <c r="L62" s="46">
        <f t="shared" si="0"/>
        <v>1896</v>
      </c>
      <c r="M62" s="47">
        <f t="shared" si="1"/>
        <v>40.688720000000004</v>
      </c>
      <c r="N62" s="47">
        <f t="shared" si="2"/>
        <v>15.551999999999998</v>
      </c>
      <c r="O62" s="47">
        <f t="shared" si="5"/>
        <v>56.240720000000003</v>
      </c>
      <c r="P62" s="48">
        <f t="shared" si="3"/>
        <v>329.75993349931883</v>
      </c>
      <c r="Q62" s="48">
        <f t="shared" si="6"/>
        <v>113.92383562738478</v>
      </c>
      <c r="R62" s="48">
        <f t="shared" si="7"/>
        <v>443.68376912670362</v>
      </c>
      <c r="S62" s="35">
        <v>3.6999996292782105</v>
      </c>
      <c r="T62" s="36">
        <f t="shared" si="8"/>
        <v>208.09064315033964</v>
      </c>
      <c r="U62" s="36">
        <f t="shared" si="4"/>
        <v>651.77441227704321</v>
      </c>
      <c r="V62" s="37" t="s">
        <v>37</v>
      </c>
      <c r="W62" s="38">
        <f t="shared" si="12"/>
        <v>41968</v>
      </c>
      <c r="X62" s="38">
        <f t="shared" si="12"/>
        <v>41988</v>
      </c>
      <c r="Y62" s="39">
        <v>12</v>
      </c>
    </row>
    <row r="63" spans="1:25" x14ac:dyDescent="0.25">
      <c r="A63" s="26" t="s">
        <v>126</v>
      </c>
      <c r="B63" s="18" t="s">
        <v>131</v>
      </c>
      <c r="C63" s="19"/>
      <c r="D63" s="18"/>
      <c r="E63" s="18" t="s">
        <v>126</v>
      </c>
      <c r="F63" s="19" t="s">
        <v>132</v>
      </c>
      <c r="G63" s="19" t="s">
        <v>34</v>
      </c>
      <c r="H63" s="20">
        <f>SUM(H64:H75)</f>
        <v>14155</v>
      </c>
      <c r="I63" s="20">
        <f>SUM(I64:I75)</f>
        <v>74261</v>
      </c>
      <c r="J63" s="20">
        <v>88426</v>
      </c>
      <c r="K63" s="20">
        <v>1951</v>
      </c>
      <c r="L63" s="20">
        <f t="shared" si="0"/>
        <v>90377</v>
      </c>
      <c r="M63" s="21">
        <f t="shared" si="1"/>
        <v>1963.94146</v>
      </c>
      <c r="N63" s="21">
        <f t="shared" si="2"/>
        <v>474.09299999999996</v>
      </c>
      <c r="O63" s="21">
        <f t="shared" si="5"/>
        <v>2438.0344599999999</v>
      </c>
      <c r="P63" s="22">
        <f t="shared" si="3"/>
        <v>15916.676790180551</v>
      </c>
      <c r="Q63" s="22">
        <f t="shared" si="6"/>
        <v>3472.8969267035577</v>
      </c>
      <c r="R63" s="22">
        <f t="shared" si="7"/>
        <v>19389.573716884108</v>
      </c>
      <c r="S63" s="23">
        <v>3.1999998884347183</v>
      </c>
      <c r="T63" s="24">
        <f t="shared" si="8"/>
        <v>7801.7099999999982</v>
      </c>
      <c r="U63" s="24">
        <f t="shared" si="4"/>
        <v>27191.283716884107</v>
      </c>
      <c r="V63" s="25"/>
      <c r="W63" s="25"/>
      <c r="X63" s="25"/>
      <c r="Y63" s="20">
        <v>414</v>
      </c>
    </row>
    <row r="64" spans="1:25" s="5" customFormat="1" x14ac:dyDescent="0.25">
      <c r="A64" s="26" t="s">
        <v>126</v>
      </c>
      <c r="B64" s="26" t="s">
        <v>131</v>
      </c>
      <c r="C64" s="27">
        <v>300</v>
      </c>
      <c r="D64" s="28" t="s">
        <v>133</v>
      </c>
      <c r="E64" s="29" t="s">
        <v>134</v>
      </c>
      <c r="F64" s="30" t="s">
        <v>132</v>
      </c>
      <c r="G64" s="30" t="s">
        <v>34</v>
      </c>
      <c r="H64" s="39">
        <v>0</v>
      </c>
      <c r="I64" s="39">
        <v>0</v>
      </c>
      <c r="J64" s="39">
        <v>10</v>
      </c>
      <c r="K64" s="50">
        <v>10</v>
      </c>
      <c r="L64" s="50">
        <f t="shared" si="0"/>
        <v>20</v>
      </c>
      <c r="M64" s="51">
        <f t="shared" si="1"/>
        <v>0.22210000000000002</v>
      </c>
      <c r="N64" s="51">
        <f t="shared" si="2"/>
        <v>2.4299999999999997</v>
      </c>
      <c r="O64" s="51">
        <f t="shared" si="5"/>
        <v>2.6520999999999999</v>
      </c>
      <c r="P64" s="52">
        <f t="shared" si="3"/>
        <v>1.7999996370050155</v>
      </c>
      <c r="Q64" s="52">
        <f t="shared" si="6"/>
        <v>17.800599316778872</v>
      </c>
      <c r="R64" s="52">
        <f t="shared" si="7"/>
        <v>19.600598953783887</v>
      </c>
      <c r="S64" s="57">
        <v>3.1999998884347183</v>
      </c>
      <c r="T64" s="58">
        <f t="shared" si="8"/>
        <v>8.486719704117716</v>
      </c>
      <c r="U64" s="58">
        <f t="shared" si="4"/>
        <v>28.087318657901605</v>
      </c>
      <c r="V64" s="37" t="s">
        <v>37</v>
      </c>
      <c r="W64" s="38">
        <f t="shared" ref="W64:X75" si="13">+V64+20</f>
        <v>41968</v>
      </c>
      <c r="X64" s="38">
        <f t="shared" si="13"/>
        <v>41988</v>
      </c>
      <c r="Y64" s="39">
        <v>0</v>
      </c>
    </row>
    <row r="65" spans="1:25" x14ac:dyDescent="0.25">
      <c r="A65" s="26" t="s">
        <v>126</v>
      </c>
      <c r="B65" s="26" t="s">
        <v>131</v>
      </c>
      <c r="C65" s="27">
        <v>301</v>
      </c>
      <c r="D65" s="28" t="s">
        <v>135</v>
      </c>
      <c r="E65" s="26" t="s">
        <v>136</v>
      </c>
      <c r="F65" s="40" t="s">
        <v>132</v>
      </c>
      <c r="G65" s="40" t="s">
        <v>34</v>
      </c>
      <c r="H65" s="45">
        <v>596</v>
      </c>
      <c r="I65" s="45">
        <v>3370</v>
      </c>
      <c r="J65" s="45">
        <v>3966</v>
      </c>
      <c r="K65" s="46">
        <v>101</v>
      </c>
      <c r="L65" s="46">
        <f t="shared" si="0"/>
        <v>4067</v>
      </c>
      <c r="M65" s="47">
        <f t="shared" si="1"/>
        <v>88.084860000000006</v>
      </c>
      <c r="N65" s="47">
        <f t="shared" si="2"/>
        <v>24.542999999999996</v>
      </c>
      <c r="O65" s="47">
        <f t="shared" si="5"/>
        <v>112.62786</v>
      </c>
      <c r="P65" s="48">
        <f t="shared" si="3"/>
        <v>713.87985603618915</v>
      </c>
      <c r="Q65" s="48">
        <f t="shared" si="6"/>
        <v>179.78605309946659</v>
      </c>
      <c r="R65" s="48">
        <f t="shared" si="7"/>
        <v>893.66590913565574</v>
      </c>
      <c r="S65" s="35">
        <v>3.1999998884347183</v>
      </c>
      <c r="T65" s="36">
        <f t="shared" si="8"/>
        <v>360.40913943464108</v>
      </c>
      <c r="U65" s="36">
        <f t="shared" si="4"/>
        <v>1254.0750485702968</v>
      </c>
      <c r="V65" s="37" t="s">
        <v>37</v>
      </c>
      <c r="W65" s="38">
        <f t="shared" si="13"/>
        <v>41968</v>
      </c>
      <c r="X65" s="38">
        <f t="shared" si="13"/>
        <v>41988</v>
      </c>
      <c r="Y65" s="39">
        <v>19</v>
      </c>
    </row>
    <row r="66" spans="1:25" x14ac:dyDescent="0.25">
      <c r="A66" s="26" t="s">
        <v>126</v>
      </c>
      <c r="B66" s="26" t="s">
        <v>131</v>
      </c>
      <c r="C66" s="27">
        <v>308</v>
      </c>
      <c r="D66" s="28" t="s">
        <v>137</v>
      </c>
      <c r="E66" s="26" t="s">
        <v>138</v>
      </c>
      <c r="F66" s="40" t="s">
        <v>132</v>
      </c>
      <c r="G66" s="40" t="s">
        <v>34</v>
      </c>
      <c r="H66" s="45">
        <v>5213</v>
      </c>
      <c r="I66" s="45">
        <v>29771</v>
      </c>
      <c r="J66" s="45">
        <v>34984</v>
      </c>
      <c r="K66" s="46">
        <v>548</v>
      </c>
      <c r="L66" s="46">
        <f t="shared" si="0"/>
        <v>35532</v>
      </c>
      <c r="M66" s="47">
        <f t="shared" si="1"/>
        <v>776.99464</v>
      </c>
      <c r="N66" s="47">
        <f t="shared" si="2"/>
        <v>133.16399999999999</v>
      </c>
      <c r="O66" s="47">
        <f t="shared" si="5"/>
        <v>910.15863999999999</v>
      </c>
      <c r="P66" s="48">
        <f t="shared" si="3"/>
        <v>6297.1187300983465</v>
      </c>
      <c r="Q66" s="48">
        <f t="shared" si="6"/>
        <v>975.47284255948216</v>
      </c>
      <c r="R66" s="48">
        <f t="shared" si="7"/>
        <v>7272.5915726578287</v>
      </c>
      <c r="S66" s="35">
        <v>3.1999998884347183</v>
      </c>
      <c r="T66" s="36">
        <f t="shared" si="8"/>
        <v>2912.5075464578949</v>
      </c>
      <c r="U66" s="36">
        <f t="shared" si="4"/>
        <v>10185.099119115723</v>
      </c>
      <c r="V66" s="37" t="s">
        <v>37</v>
      </c>
      <c r="W66" s="38">
        <f t="shared" si="13"/>
        <v>41968</v>
      </c>
      <c r="X66" s="38">
        <f t="shared" si="13"/>
        <v>41988</v>
      </c>
      <c r="Y66" s="39">
        <v>105</v>
      </c>
    </row>
    <row r="67" spans="1:25" x14ac:dyDescent="0.25">
      <c r="A67" s="26" t="s">
        <v>126</v>
      </c>
      <c r="B67" s="26" t="s">
        <v>131</v>
      </c>
      <c r="C67" s="27">
        <v>312</v>
      </c>
      <c r="D67" s="28" t="s">
        <v>139</v>
      </c>
      <c r="E67" s="26" t="s">
        <v>140</v>
      </c>
      <c r="F67" s="40" t="s">
        <v>132</v>
      </c>
      <c r="G67" s="40" t="s">
        <v>34</v>
      </c>
      <c r="H67" s="45">
        <v>214</v>
      </c>
      <c r="I67" s="45">
        <v>1383</v>
      </c>
      <c r="J67" s="45">
        <v>1597</v>
      </c>
      <c r="K67" s="46">
        <v>56</v>
      </c>
      <c r="L67" s="46">
        <f t="shared" si="0"/>
        <v>1653</v>
      </c>
      <c r="M67" s="47">
        <f t="shared" si="1"/>
        <v>35.469369999999998</v>
      </c>
      <c r="N67" s="47">
        <f t="shared" si="2"/>
        <v>13.607999999999999</v>
      </c>
      <c r="O67" s="47">
        <f t="shared" si="5"/>
        <v>49.077369999999995</v>
      </c>
      <c r="P67" s="48">
        <f t="shared" si="3"/>
        <v>287.45994202970098</v>
      </c>
      <c r="Q67" s="48">
        <f t="shared" si="6"/>
        <v>99.683356173961684</v>
      </c>
      <c r="R67" s="48">
        <f t="shared" si="7"/>
        <v>387.14329820366265</v>
      </c>
      <c r="S67" s="35">
        <v>3.1999998884347183</v>
      </c>
      <c r="T67" s="36">
        <f t="shared" si="8"/>
        <v>157.04757852466938</v>
      </c>
      <c r="U67" s="36">
        <f t="shared" si="4"/>
        <v>544.190876728332</v>
      </c>
      <c r="V67" s="37" t="s">
        <v>37</v>
      </c>
      <c r="W67" s="38">
        <f t="shared" si="13"/>
        <v>41968</v>
      </c>
      <c r="X67" s="38">
        <f t="shared" si="13"/>
        <v>41988</v>
      </c>
      <c r="Y67" s="39">
        <v>10</v>
      </c>
    </row>
    <row r="68" spans="1:25" x14ac:dyDescent="0.25">
      <c r="A68" s="26" t="s">
        <v>126</v>
      </c>
      <c r="B68" s="26" t="s">
        <v>131</v>
      </c>
      <c r="C68" s="27">
        <v>305</v>
      </c>
      <c r="D68" s="28" t="s">
        <v>141</v>
      </c>
      <c r="E68" s="26" t="s">
        <v>142</v>
      </c>
      <c r="F68" s="40" t="s">
        <v>132</v>
      </c>
      <c r="G68" s="40" t="s">
        <v>34</v>
      </c>
      <c r="H68" s="45">
        <v>2538</v>
      </c>
      <c r="I68" s="45">
        <v>11760</v>
      </c>
      <c r="J68" s="45">
        <v>14298</v>
      </c>
      <c r="K68" s="46">
        <v>274</v>
      </c>
      <c r="L68" s="46">
        <f t="shared" si="0"/>
        <v>14572</v>
      </c>
      <c r="M68" s="47">
        <f t="shared" si="1"/>
        <v>317.55858000000001</v>
      </c>
      <c r="N68" s="47">
        <f t="shared" si="2"/>
        <v>66.581999999999994</v>
      </c>
      <c r="O68" s="47">
        <f t="shared" si="5"/>
        <v>384.14058</v>
      </c>
      <c r="P68" s="48">
        <f t="shared" si="3"/>
        <v>2573.6394809897711</v>
      </c>
      <c r="Q68" s="48">
        <f t="shared" si="6"/>
        <v>487.73642127974108</v>
      </c>
      <c r="R68" s="48">
        <f t="shared" si="7"/>
        <v>3061.3759022695122</v>
      </c>
      <c r="S68" s="35">
        <v>3.1999998884347183</v>
      </c>
      <c r="T68" s="36">
        <f t="shared" si="8"/>
        <v>1229.249813143248</v>
      </c>
      <c r="U68" s="36">
        <f t="shared" si="4"/>
        <v>4290.6257154127597</v>
      </c>
      <c r="V68" s="37" t="s">
        <v>37</v>
      </c>
      <c r="W68" s="38">
        <f t="shared" si="13"/>
        <v>41968</v>
      </c>
      <c r="X68" s="38">
        <f t="shared" si="13"/>
        <v>41988</v>
      </c>
      <c r="Y68" s="39">
        <v>54</v>
      </c>
    </row>
    <row r="69" spans="1:25" x14ac:dyDescent="0.25">
      <c r="A69" s="26" t="s">
        <v>126</v>
      </c>
      <c r="B69" s="26" t="s">
        <v>131</v>
      </c>
      <c r="C69" s="27">
        <v>307</v>
      </c>
      <c r="D69" s="28" t="s">
        <v>143</v>
      </c>
      <c r="E69" s="26" t="s">
        <v>144</v>
      </c>
      <c r="F69" s="40" t="s">
        <v>132</v>
      </c>
      <c r="G69" s="40" t="s">
        <v>34</v>
      </c>
      <c r="H69" s="45">
        <v>2261</v>
      </c>
      <c r="I69" s="45">
        <v>10371</v>
      </c>
      <c r="J69" s="45">
        <v>12632</v>
      </c>
      <c r="K69" s="46">
        <v>243</v>
      </c>
      <c r="L69" s="46">
        <f t="shared" si="0"/>
        <v>12875</v>
      </c>
      <c r="M69" s="47">
        <f t="shared" si="1"/>
        <v>280.55671999999998</v>
      </c>
      <c r="N69" s="47">
        <f t="shared" si="2"/>
        <v>59.048999999999992</v>
      </c>
      <c r="O69" s="47">
        <f t="shared" si="5"/>
        <v>339.60571999999996</v>
      </c>
      <c r="P69" s="48">
        <f t="shared" si="3"/>
        <v>2273.7595414647358</v>
      </c>
      <c r="Q69" s="48">
        <f t="shared" si="6"/>
        <v>432.55456339772655</v>
      </c>
      <c r="R69" s="48">
        <f t="shared" si="7"/>
        <v>2706.3141048624625</v>
      </c>
      <c r="S69" s="35">
        <v>3.1999998884347183</v>
      </c>
      <c r="T69" s="36">
        <f t="shared" si="8"/>
        <v>1086.738266111792</v>
      </c>
      <c r="U69" s="36">
        <f t="shared" si="4"/>
        <v>3793.0523709742547</v>
      </c>
      <c r="V69" s="37" t="s">
        <v>37</v>
      </c>
      <c r="W69" s="38">
        <f t="shared" si="13"/>
        <v>41968</v>
      </c>
      <c r="X69" s="38">
        <f t="shared" si="13"/>
        <v>41988</v>
      </c>
      <c r="Y69" s="39">
        <v>49</v>
      </c>
    </row>
    <row r="70" spans="1:25" x14ac:dyDescent="0.25">
      <c r="A70" s="26" t="s">
        <v>126</v>
      </c>
      <c r="B70" s="26" t="s">
        <v>131</v>
      </c>
      <c r="C70" s="27">
        <v>302</v>
      </c>
      <c r="D70" s="28" t="s">
        <v>145</v>
      </c>
      <c r="E70" s="26" t="s">
        <v>146</v>
      </c>
      <c r="F70" s="40" t="s">
        <v>132</v>
      </c>
      <c r="G70" s="40" t="s">
        <v>34</v>
      </c>
      <c r="H70" s="45">
        <v>1234</v>
      </c>
      <c r="I70" s="45">
        <v>6832</v>
      </c>
      <c r="J70" s="45">
        <v>8066</v>
      </c>
      <c r="K70" s="46">
        <v>266</v>
      </c>
      <c r="L70" s="46">
        <f t="shared" si="0"/>
        <v>8332</v>
      </c>
      <c r="M70" s="47">
        <f t="shared" si="1"/>
        <v>179.14586</v>
      </c>
      <c r="N70" s="47">
        <f t="shared" si="2"/>
        <v>64.637999999999991</v>
      </c>
      <c r="O70" s="47">
        <f t="shared" si="5"/>
        <v>243.78386</v>
      </c>
      <c r="P70" s="48">
        <f t="shared" si="3"/>
        <v>1451.8797072082455</v>
      </c>
      <c r="Q70" s="48">
        <f t="shared" si="6"/>
        <v>473.49594182631796</v>
      </c>
      <c r="R70" s="48">
        <f t="shared" si="7"/>
        <v>1925.3756490345634</v>
      </c>
      <c r="S70" s="35">
        <v>3.1999998884347183</v>
      </c>
      <c r="T70" s="36">
        <f t="shared" si="8"/>
        <v>780.10832480218494</v>
      </c>
      <c r="U70" s="36">
        <f t="shared" si="4"/>
        <v>2705.4839738367482</v>
      </c>
      <c r="V70" s="37" t="s">
        <v>37</v>
      </c>
      <c r="W70" s="38">
        <f t="shared" si="13"/>
        <v>41968</v>
      </c>
      <c r="X70" s="38">
        <f t="shared" si="13"/>
        <v>41988</v>
      </c>
      <c r="Y70" s="39">
        <v>71</v>
      </c>
    </row>
    <row r="71" spans="1:25" x14ac:dyDescent="0.25">
      <c r="A71" s="17" t="s">
        <v>147</v>
      </c>
      <c r="B71" s="26" t="s">
        <v>131</v>
      </c>
      <c r="C71" s="27">
        <v>303</v>
      </c>
      <c r="D71" s="28" t="s">
        <v>148</v>
      </c>
      <c r="E71" s="26" t="s">
        <v>149</v>
      </c>
      <c r="F71" s="40" t="s">
        <v>132</v>
      </c>
      <c r="G71" s="40" t="s">
        <v>34</v>
      </c>
      <c r="H71" s="45">
        <v>647</v>
      </c>
      <c r="I71" s="45">
        <v>3303</v>
      </c>
      <c r="J71" s="45">
        <v>3950</v>
      </c>
      <c r="K71" s="46">
        <v>120</v>
      </c>
      <c r="L71" s="46">
        <f t="shared" si="0"/>
        <v>4070</v>
      </c>
      <c r="M71" s="47">
        <f t="shared" si="1"/>
        <v>87.729500000000002</v>
      </c>
      <c r="N71" s="47">
        <f t="shared" si="2"/>
        <v>29.159999999999997</v>
      </c>
      <c r="O71" s="47">
        <f t="shared" si="5"/>
        <v>116.8895</v>
      </c>
      <c r="P71" s="48">
        <f t="shared" si="3"/>
        <v>710.99985661698111</v>
      </c>
      <c r="Q71" s="48">
        <f t="shared" si="6"/>
        <v>213.60719180134646</v>
      </c>
      <c r="R71" s="48">
        <f t="shared" si="7"/>
        <v>924.60704841832762</v>
      </c>
      <c r="S71" s="35">
        <v>3.1999998884347183</v>
      </c>
      <c r="T71" s="36">
        <f t="shared" si="8"/>
        <v>374.04638695918999</v>
      </c>
      <c r="U71" s="36">
        <f t="shared" si="4"/>
        <v>1298.6534353775176</v>
      </c>
      <c r="V71" s="37" t="s">
        <v>37</v>
      </c>
      <c r="W71" s="38">
        <f t="shared" si="13"/>
        <v>41968</v>
      </c>
      <c r="X71" s="38">
        <f t="shared" si="13"/>
        <v>41988</v>
      </c>
      <c r="Y71" s="39">
        <v>28</v>
      </c>
    </row>
    <row r="72" spans="1:25" x14ac:dyDescent="0.25">
      <c r="A72" s="26" t="s">
        <v>147</v>
      </c>
      <c r="B72" s="26" t="s">
        <v>131</v>
      </c>
      <c r="C72" s="27">
        <v>304</v>
      </c>
      <c r="D72" s="28" t="s">
        <v>150</v>
      </c>
      <c r="E72" s="26" t="s">
        <v>151</v>
      </c>
      <c r="F72" s="40" t="s">
        <v>132</v>
      </c>
      <c r="G72" s="40" t="s">
        <v>34</v>
      </c>
      <c r="H72" s="45">
        <v>214</v>
      </c>
      <c r="I72" s="45">
        <v>1075</v>
      </c>
      <c r="J72" s="45">
        <v>1289</v>
      </c>
      <c r="K72" s="46">
        <v>66</v>
      </c>
      <c r="L72" s="46">
        <f t="shared" si="0"/>
        <v>1355</v>
      </c>
      <c r="M72" s="47">
        <f t="shared" si="1"/>
        <v>28.628690000000002</v>
      </c>
      <c r="N72" s="47">
        <f t="shared" si="2"/>
        <v>16.037999999999997</v>
      </c>
      <c r="O72" s="47">
        <f t="shared" si="5"/>
        <v>44.666690000000003</v>
      </c>
      <c r="P72" s="48">
        <f t="shared" si="3"/>
        <v>232.01995320994652</v>
      </c>
      <c r="Q72" s="48">
        <f t="shared" si="6"/>
        <v>117.48395549074056</v>
      </c>
      <c r="R72" s="48">
        <f t="shared" si="7"/>
        <v>349.50390870068708</v>
      </c>
      <c r="S72" s="35">
        <v>3.1999998884347183</v>
      </c>
      <c r="T72" s="36">
        <f t="shared" si="8"/>
        <v>142.93340301674814</v>
      </c>
      <c r="U72" s="36">
        <f t="shared" si="4"/>
        <v>492.43731171743525</v>
      </c>
      <c r="V72" s="37" t="s">
        <v>37</v>
      </c>
      <c r="W72" s="38">
        <f t="shared" si="13"/>
        <v>41968</v>
      </c>
      <c r="X72" s="38">
        <f t="shared" si="13"/>
        <v>41988</v>
      </c>
      <c r="Y72" s="39">
        <v>15</v>
      </c>
    </row>
    <row r="73" spans="1:25" x14ac:dyDescent="0.25">
      <c r="A73" s="26" t="s">
        <v>147</v>
      </c>
      <c r="B73" s="26" t="s">
        <v>131</v>
      </c>
      <c r="C73" s="27">
        <v>309</v>
      </c>
      <c r="D73" s="28" t="s">
        <v>152</v>
      </c>
      <c r="E73" s="26" t="s">
        <v>153</v>
      </c>
      <c r="F73" s="40" t="s">
        <v>132</v>
      </c>
      <c r="G73" s="40" t="s">
        <v>34</v>
      </c>
      <c r="H73" s="45">
        <v>287</v>
      </c>
      <c r="I73" s="45">
        <v>1642</v>
      </c>
      <c r="J73" s="45">
        <v>1929</v>
      </c>
      <c r="K73" s="46">
        <v>75</v>
      </c>
      <c r="L73" s="46">
        <f t="shared" si="0"/>
        <v>2004</v>
      </c>
      <c r="M73" s="47">
        <f t="shared" si="1"/>
        <v>42.843090000000004</v>
      </c>
      <c r="N73" s="47">
        <f t="shared" si="2"/>
        <v>18.224999999999998</v>
      </c>
      <c r="O73" s="47">
        <f t="shared" si="5"/>
        <v>61.068089999999998</v>
      </c>
      <c r="P73" s="48">
        <f t="shared" si="3"/>
        <v>347.21992997826749</v>
      </c>
      <c r="Q73" s="48">
        <f t="shared" si="6"/>
        <v>133.50449487584154</v>
      </c>
      <c r="R73" s="48">
        <f t="shared" si="7"/>
        <v>480.72442485410903</v>
      </c>
      <c r="S73" s="35">
        <v>3.1999998884347183</v>
      </c>
      <c r="T73" s="36">
        <f t="shared" si="8"/>
        <v>195.41788118692133</v>
      </c>
      <c r="U73" s="36">
        <f t="shared" si="4"/>
        <v>676.14230604103034</v>
      </c>
      <c r="V73" s="37" t="s">
        <v>37</v>
      </c>
      <c r="W73" s="38">
        <f t="shared" si="13"/>
        <v>41968</v>
      </c>
      <c r="X73" s="38">
        <f t="shared" si="13"/>
        <v>41988</v>
      </c>
      <c r="Y73" s="39">
        <v>18</v>
      </c>
    </row>
    <row r="74" spans="1:25" x14ac:dyDescent="0.25">
      <c r="A74" s="26" t="s">
        <v>147</v>
      </c>
      <c r="B74" s="26" t="s">
        <v>131</v>
      </c>
      <c r="C74" s="27">
        <v>310</v>
      </c>
      <c r="D74" s="28" t="s">
        <v>154</v>
      </c>
      <c r="E74" s="26" t="s">
        <v>155</v>
      </c>
      <c r="F74" s="40" t="s">
        <v>132</v>
      </c>
      <c r="G74" s="40" t="s">
        <v>34</v>
      </c>
      <c r="H74" s="45">
        <v>418</v>
      </c>
      <c r="I74" s="45">
        <v>2233</v>
      </c>
      <c r="J74" s="45">
        <v>2651</v>
      </c>
      <c r="K74" s="46">
        <v>93</v>
      </c>
      <c r="L74" s="46">
        <f t="shared" ref="L74:L137" si="14">J74+K74</f>
        <v>2744</v>
      </c>
      <c r="M74" s="47">
        <f t="shared" ref="M74:M137" si="15">(J74*$P$4)</f>
        <v>58.878709999999998</v>
      </c>
      <c r="N74" s="47">
        <f t="shared" ref="N74:N137" si="16">(K74*$Q$4)</f>
        <v>22.598999999999997</v>
      </c>
      <c r="O74" s="47">
        <f t="shared" si="5"/>
        <v>81.477710000000002</v>
      </c>
      <c r="P74" s="48">
        <f t="shared" ref="P74:P137" si="17">J74*$P$5</f>
        <v>477.17990377002963</v>
      </c>
      <c r="Q74" s="48">
        <f t="shared" si="6"/>
        <v>165.54557364604349</v>
      </c>
      <c r="R74" s="48">
        <f t="shared" si="7"/>
        <v>642.72547741607309</v>
      </c>
      <c r="S74" s="35">
        <v>3.1999998884347183</v>
      </c>
      <c r="T74" s="36">
        <f t="shared" si="8"/>
        <v>260.72866290991635</v>
      </c>
      <c r="U74" s="36">
        <f t="shared" ref="U74:U137" si="18">T74+R74</f>
        <v>903.45414032598944</v>
      </c>
      <c r="V74" s="37" t="s">
        <v>37</v>
      </c>
      <c r="W74" s="38">
        <f t="shared" si="13"/>
        <v>41968</v>
      </c>
      <c r="X74" s="38">
        <f t="shared" si="13"/>
        <v>41988</v>
      </c>
      <c r="Y74" s="39">
        <v>22</v>
      </c>
    </row>
    <row r="75" spans="1:25" x14ac:dyDescent="0.25">
      <c r="A75" s="26" t="s">
        <v>147</v>
      </c>
      <c r="B75" s="26" t="s">
        <v>131</v>
      </c>
      <c r="C75" s="27">
        <v>311</v>
      </c>
      <c r="D75" s="28" t="s">
        <v>156</v>
      </c>
      <c r="E75" s="26" t="s">
        <v>157</v>
      </c>
      <c r="F75" s="40" t="s">
        <v>132</v>
      </c>
      <c r="G75" s="40" t="s">
        <v>34</v>
      </c>
      <c r="H75" s="45">
        <v>533</v>
      </c>
      <c r="I75" s="45">
        <v>2521</v>
      </c>
      <c r="J75" s="45">
        <v>3054</v>
      </c>
      <c r="K75" s="46">
        <v>99</v>
      </c>
      <c r="L75" s="46">
        <f t="shared" si="14"/>
        <v>3153</v>
      </c>
      <c r="M75" s="47">
        <f t="shared" si="15"/>
        <v>67.829340000000002</v>
      </c>
      <c r="N75" s="47">
        <f t="shared" si="16"/>
        <v>24.056999999999995</v>
      </c>
      <c r="O75" s="47">
        <f t="shared" ref="O75:O138" si="19">M75+N75</f>
        <v>91.88633999999999</v>
      </c>
      <c r="P75" s="48">
        <f t="shared" si="17"/>
        <v>549.71988914133181</v>
      </c>
      <c r="Q75" s="48">
        <f t="shared" ref="Q75:Q138" si="20">K75*$Q$5</f>
        <v>176.22593323611082</v>
      </c>
      <c r="R75" s="48">
        <f t="shared" ref="R75:R138" si="21">P75+Q75</f>
        <v>725.9458223774426</v>
      </c>
      <c r="S75" s="35">
        <v>3.1999998884347183</v>
      </c>
      <c r="T75" s="36">
        <f t="shared" ref="T75:T138" si="22">S75*O75</f>
        <v>294.03627774867454</v>
      </c>
      <c r="U75" s="36">
        <f t="shared" si="18"/>
        <v>1019.9821001261171</v>
      </c>
      <c r="V75" s="37" t="s">
        <v>37</v>
      </c>
      <c r="W75" s="38">
        <f t="shared" si="13"/>
        <v>41968</v>
      </c>
      <c r="X75" s="38">
        <f t="shared" si="13"/>
        <v>41988</v>
      </c>
      <c r="Y75" s="39">
        <v>23</v>
      </c>
    </row>
    <row r="76" spans="1:25" x14ac:dyDescent="0.25">
      <c r="A76" s="26" t="s">
        <v>147</v>
      </c>
      <c r="B76" s="18" t="s">
        <v>158</v>
      </c>
      <c r="C76" s="19"/>
      <c r="D76" s="18"/>
      <c r="E76" s="18" t="s">
        <v>147</v>
      </c>
      <c r="F76" s="19" t="s">
        <v>33</v>
      </c>
      <c r="G76" s="19" t="s">
        <v>34</v>
      </c>
      <c r="H76" s="20">
        <f>SUM(H77:H90)</f>
        <v>30538</v>
      </c>
      <c r="I76" s="20">
        <f>SUM(I77:I90)</f>
        <v>142990</v>
      </c>
      <c r="J76" s="20">
        <v>173538</v>
      </c>
      <c r="K76" s="20">
        <v>3573</v>
      </c>
      <c r="L76" s="20">
        <f t="shared" si="14"/>
        <v>177111</v>
      </c>
      <c r="M76" s="21">
        <f t="shared" si="15"/>
        <v>3854.27898</v>
      </c>
      <c r="N76" s="21">
        <f t="shared" si="16"/>
        <v>868.23899999999992</v>
      </c>
      <c r="O76" s="21">
        <f t="shared" si="19"/>
        <v>4722.5179799999996</v>
      </c>
      <c r="P76" s="22">
        <f t="shared" si="17"/>
        <v>31236.83370065764</v>
      </c>
      <c r="Q76" s="22">
        <f t="shared" si="20"/>
        <v>6360.1541358850909</v>
      </c>
      <c r="R76" s="22">
        <f t="shared" si="21"/>
        <v>37596.987836542728</v>
      </c>
      <c r="S76" s="23">
        <v>3.7141203218881147</v>
      </c>
      <c r="T76" s="24">
        <f t="shared" si="22"/>
        <v>17540.000000000007</v>
      </c>
      <c r="U76" s="24">
        <f t="shared" si="18"/>
        <v>55136.987836542736</v>
      </c>
      <c r="V76" s="25"/>
      <c r="W76" s="25"/>
      <c r="X76" s="25"/>
      <c r="Y76" s="20">
        <v>736</v>
      </c>
    </row>
    <row r="77" spans="1:25" s="5" customFormat="1" x14ac:dyDescent="0.25">
      <c r="A77" s="26" t="s">
        <v>147</v>
      </c>
      <c r="B77" s="26" t="s">
        <v>158</v>
      </c>
      <c r="C77" s="27">
        <v>300</v>
      </c>
      <c r="D77" s="28" t="s">
        <v>159</v>
      </c>
      <c r="E77" s="29" t="s">
        <v>160</v>
      </c>
      <c r="F77" s="30" t="s">
        <v>33</v>
      </c>
      <c r="G77" s="30" t="s">
        <v>34</v>
      </c>
      <c r="H77" s="39">
        <v>0</v>
      </c>
      <c r="I77" s="39">
        <v>0</v>
      </c>
      <c r="J77" s="39">
        <v>10</v>
      </c>
      <c r="K77" s="50">
        <v>10</v>
      </c>
      <c r="L77" s="50">
        <f t="shared" si="14"/>
        <v>20</v>
      </c>
      <c r="M77" s="51">
        <f t="shared" si="15"/>
        <v>0.22210000000000002</v>
      </c>
      <c r="N77" s="51">
        <f t="shared" si="16"/>
        <v>2.4299999999999997</v>
      </c>
      <c r="O77" s="51">
        <f t="shared" si="19"/>
        <v>2.6520999999999999</v>
      </c>
      <c r="P77" s="52">
        <f t="shared" si="17"/>
        <v>1.7999996370050155</v>
      </c>
      <c r="Q77" s="52">
        <f t="shared" si="20"/>
        <v>17.800599316778872</v>
      </c>
      <c r="R77" s="52">
        <f t="shared" si="21"/>
        <v>19.600598953783887</v>
      </c>
      <c r="S77" s="57">
        <v>3.7141203218881147</v>
      </c>
      <c r="T77" s="58">
        <f t="shared" si="22"/>
        <v>9.850218505679468</v>
      </c>
      <c r="U77" s="58">
        <f t="shared" si="18"/>
        <v>29.450817459463355</v>
      </c>
      <c r="V77" s="37" t="s">
        <v>161</v>
      </c>
      <c r="W77" s="38">
        <f t="shared" ref="W77:X90" si="23">+V77+20</f>
        <v>41973</v>
      </c>
      <c r="X77" s="38">
        <f t="shared" si="23"/>
        <v>41993</v>
      </c>
      <c r="Y77" s="39">
        <v>0</v>
      </c>
    </row>
    <row r="78" spans="1:25" x14ac:dyDescent="0.25">
      <c r="A78" s="26" t="s">
        <v>147</v>
      </c>
      <c r="B78" s="26" t="s">
        <v>158</v>
      </c>
      <c r="C78" s="27">
        <v>306</v>
      </c>
      <c r="D78" s="28" t="s">
        <v>162</v>
      </c>
      <c r="E78" s="26" t="s">
        <v>163</v>
      </c>
      <c r="F78" s="40" t="s">
        <v>33</v>
      </c>
      <c r="G78" s="40" t="s">
        <v>34</v>
      </c>
      <c r="H78" s="45">
        <v>1823</v>
      </c>
      <c r="I78" s="45">
        <v>5880</v>
      </c>
      <c r="J78" s="45">
        <v>7703</v>
      </c>
      <c r="K78" s="46">
        <v>130</v>
      </c>
      <c r="L78" s="46">
        <f t="shared" si="14"/>
        <v>7833</v>
      </c>
      <c r="M78" s="47">
        <f t="shared" si="15"/>
        <v>171.08363</v>
      </c>
      <c r="N78" s="47">
        <f t="shared" si="16"/>
        <v>31.589999999999996</v>
      </c>
      <c r="O78" s="47">
        <f t="shared" si="19"/>
        <v>202.67363</v>
      </c>
      <c r="P78" s="48">
        <f t="shared" si="17"/>
        <v>1386.5397203849634</v>
      </c>
      <c r="Q78" s="48">
        <f t="shared" si="20"/>
        <v>231.40779111812532</v>
      </c>
      <c r="R78" s="48">
        <f t="shared" si="21"/>
        <v>1617.9475115030887</v>
      </c>
      <c r="S78" s="35">
        <v>3.7141203218881147</v>
      </c>
      <c r="T78" s="36">
        <f t="shared" si="22"/>
        <v>752.75424789383271</v>
      </c>
      <c r="U78" s="36">
        <f t="shared" si="18"/>
        <v>2370.7017593969213</v>
      </c>
      <c r="V78" s="37" t="s">
        <v>161</v>
      </c>
      <c r="W78" s="38">
        <f t="shared" si="23"/>
        <v>41973</v>
      </c>
      <c r="X78" s="38">
        <f t="shared" si="23"/>
        <v>41993</v>
      </c>
      <c r="Y78" s="39">
        <v>23</v>
      </c>
    </row>
    <row r="79" spans="1:25" x14ac:dyDescent="0.25">
      <c r="A79" s="26" t="s">
        <v>147</v>
      </c>
      <c r="B79" s="26" t="s">
        <v>158</v>
      </c>
      <c r="C79" s="27">
        <v>309</v>
      </c>
      <c r="D79" s="28" t="s">
        <v>164</v>
      </c>
      <c r="E79" s="26" t="s">
        <v>165</v>
      </c>
      <c r="F79" s="40" t="s">
        <v>33</v>
      </c>
      <c r="G79" s="40" t="s">
        <v>34</v>
      </c>
      <c r="H79" s="45">
        <v>5726</v>
      </c>
      <c r="I79" s="45">
        <v>26497</v>
      </c>
      <c r="J79" s="45">
        <v>32223</v>
      </c>
      <c r="K79" s="46">
        <v>435</v>
      </c>
      <c r="L79" s="46">
        <f t="shared" si="14"/>
        <v>32658</v>
      </c>
      <c r="M79" s="47">
        <f t="shared" si="15"/>
        <v>715.67282999999998</v>
      </c>
      <c r="N79" s="47">
        <f t="shared" si="16"/>
        <v>105.70499999999998</v>
      </c>
      <c r="O79" s="47">
        <f t="shared" si="19"/>
        <v>821.3778299999999</v>
      </c>
      <c r="P79" s="48">
        <f t="shared" si="17"/>
        <v>5800.1388303212616</v>
      </c>
      <c r="Q79" s="48">
        <f t="shared" si="20"/>
        <v>774.32607027988092</v>
      </c>
      <c r="R79" s="48">
        <f t="shared" si="21"/>
        <v>6574.4649006011423</v>
      </c>
      <c r="S79" s="35">
        <v>3.7141203218881147</v>
      </c>
      <c r="T79" s="36">
        <f t="shared" si="22"/>
        <v>3050.6960903513609</v>
      </c>
      <c r="U79" s="36">
        <f t="shared" si="18"/>
        <v>9625.1609909525032</v>
      </c>
      <c r="V79" s="37" t="s">
        <v>161</v>
      </c>
      <c r="W79" s="38">
        <f t="shared" si="23"/>
        <v>41973</v>
      </c>
      <c r="X79" s="38">
        <f t="shared" si="23"/>
        <v>41993</v>
      </c>
      <c r="Y79" s="39">
        <v>73</v>
      </c>
    </row>
    <row r="80" spans="1:25" x14ac:dyDescent="0.25">
      <c r="A80" s="26" t="s">
        <v>147</v>
      </c>
      <c r="B80" s="26" t="s">
        <v>158</v>
      </c>
      <c r="C80" s="27">
        <v>308</v>
      </c>
      <c r="D80" s="28" t="s">
        <v>166</v>
      </c>
      <c r="E80" s="26" t="s">
        <v>167</v>
      </c>
      <c r="F80" s="40" t="s">
        <v>33</v>
      </c>
      <c r="G80" s="40" t="s">
        <v>34</v>
      </c>
      <c r="H80" s="45">
        <v>1986</v>
      </c>
      <c r="I80" s="45">
        <v>8025</v>
      </c>
      <c r="J80" s="45">
        <v>10011</v>
      </c>
      <c r="K80" s="46">
        <v>233</v>
      </c>
      <c r="L80" s="46">
        <f t="shared" si="14"/>
        <v>10244</v>
      </c>
      <c r="M80" s="47">
        <f t="shared" si="15"/>
        <v>222.34431000000001</v>
      </c>
      <c r="N80" s="47">
        <f t="shared" si="16"/>
        <v>56.618999999999993</v>
      </c>
      <c r="O80" s="47">
        <f t="shared" si="19"/>
        <v>278.96330999999998</v>
      </c>
      <c r="P80" s="48">
        <f t="shared" si="17"/>
        <v>1801.979636605721</v>
      </c>
      <c r="Q80" s="48">
        <f t="shared" si="20"/>
        <v>414.7539640809477</v>
      </c>
      <c r="R80" s="48">
        <f t="shared" si="21"/>
        <v>2216.7336006866685</v>
      </c>
      <c r="S80" s="35">
        <v>3.7141203218881147</v>
      </c>
      <c r="T80" s="36">
        <f t="shared" si="22"/>
        <v>1036.1032987321739</v>
      </c>
      <c r="U80" s="36">
        <f t="shared" si="18"/>
        <v>3252.8368994188422</v>
      </c>
      <c r="V80" s="37" t="s">
        <v>161</v>
      </c>
      <c r="W80" s="38">
        <f t="shared" si="23"/>
        <v>41973</v>
      </c>
      <c r="X80" s="38">
        <f t="shared" si="23"/>
        <v>41993</v>
      </c>
      <c r="Y80" s="39">
        <v>49</v>
      </c>
    </row>
    <row r="81" spans="1:25" x14ac:dyDescent="0.25">
      <c r="A81" s="26" t="s">
        <v>147</v>
      </c>
      <c r="B81" s="26" t="s">
        <v>158</v>
      </c>
      <c r="C81" s="27">
        <v>301</v>
      </c>
      <c r="D81" s="28" t="s">
        <v>168</v>
      </c>
      <c r="E81" s="26" t="s">
        <v>169</v>
      </c>
      <c r="F81" s="40" t="s">
        <v>33</v>
      </c>
      <c r="G81" s="40" t="s">
        <v>34</v>
      </c>
      <c r="H81" s="45">
        <v>3570</v>
      </c>
      <c r="I81" s="45">
        <v>18330</v>
      </c>
      <c r="J81" s="45">
        <v>21900</v>
      </c>
      <c r="K81" s="46">
        <v>460</v>
      </c>
      <c r="L81" s="46">
        <f t="shared" si="14"/>
        <v>22360</v>
      </c>
      <c r="M81" s="47">
        <f t="shared" si="15"/>
        <v>486.399</v>
      </c>
      <c r="N81" s="47">
        <f t="shared" si="16"/>
        <v>111.77999999999999</v>
      </c>
      <c r="O81" s="47">
        <f t="shared" si="19"/>
        <v>598.17899999999997</v>
      </c>
      <c r="P81" s="48">
        <f t="shared" si="17"/>
        <v>3941.9992050409842</v>
      </c>
      <c r="Q81" s="48">
        <f t="shared" si="20"/>
        <v>818.82756857182812</v>
      </c>
      <c r="R81" s="48">
        <f t="shared" si="21"/>
        <v>4760.8267736128128</v>
      </c>
      <c r="S81" s="35">
        <v>3.7141203218881147</v>
      </c>
      <c r="T81" s="36">
        <f t="shared" si="22"/>
        <v>2221.7087800267104</v>
      </c>
      <c r="U81" s="36">
        <f t="shared" si="18"/>
        <v>6982.5355536395236</v>
      </c>
      <c r="V81" s="37" t="s">
        <v>161</v>
      </c>
      <c r="W81" s="38">
        <f t="shared" si="23"/>
        <v>41973</v>
      </c>
      <c r="X81" s="38">
        <f t="shared" si="23"/>
        <v>41993</v>
      </c>
      <c r="Y81" s="39">
        <v>88</v>
      </c>
    </row>
    <row r="82" spans="1:25" x14ac:dyDescent="0.25">
      <c r="A82" s="26" t="s">
        <v>147</v>
      </c>
      <c r="B82" s="26" t="s">
        <v>158</v>
      </c>
      <c r="C82" s="27">
        <v>311</v>
      </c>
      <c r="D82" s="28" t="s">
        <v>170</v>
      </c>
      <c r="E82" s="26" t="s">
        <v>171</v>
      </c>
      <c r="F82" s="40" t="s">
        <v>33</v>
      </c>
      <c r="G82" s="40" t="s">
        <v>34</v>
      </c>
      <c r="H82" s="45">
        <v>665</v>
      </c>
      <c r="I82" s="45">
        <v>2933</v>
      </c>
      <c r="J82" s="45">
        <v>3598</v>
      </c>
      <c r="K82" s="46">
        <v>104</v>
      </c>
      <c r="L82" s="46">
        <f t="shared" si="14"/>
        <v>3702</v>
      </c>
      <c r="M82" s="47">
        <f t="shared" si="15"/>
        <v>79.911580000000001</v>
      </c>
      <c r="N82" s="47">
        <f t="shared" si="16"/>
        <v>25.271999999999995</v>
      </c>
      <c r="O82" s="47">
        <f t="shared" si="19"/>
        <v>105.18357999999999</v>
      </c>
      <c r="P82" s="48">
        <f t="shared" si="17"/>
        <v>647.63986939440463</v>
      </c>
      <c r="Q82" s="48">
        <f t="shared" si="20"/>
        <v>185.12623289450025</v>
      </c>
      <c r="R82" s="48">
        <f t="shared" si="21"/>
        <v>832.7661022889049</v>
      </c>
      <c r="S82" s="35">
        <v>3.7141203218881147</v>
      </c>
      <c r="T82" s="36">
        <f t="shared" si="22"/>
        <v>390.66447200694421</v>
      </c>
      <c r="U82" s="36">
        <f t="shared" si="18"/>
        <v>1223.4305742958491</v>
      </c>
      <c r="V82" s="37" t="s">
        <v>161</v>
      </c>
      <c r="W82" s="38">
        <f t="shared" si="23"/>
        <v>41973</v>
      </c>
      <c r="X82" s="38">
        <f t="shared" si="23"/>
        <v>41993</v>
      </c>
      <c r="Y82" s="39">
        <v>23</v>
      </c>
    </row>
    <row r="83" spans="1:25" ht="15" customHeight="1" x14ac:dyDescent="0.25">
      <c r="A83" s="26" t="s">
        <v>147</v>
      </c>
      <c r="B83" s="26" t="s">
        <v>158</v>
      </c>
      <c r="C83" s="27">
        <v>302</v>
      </c>
      <c r="D83" s="28" t="s">
        <v>172</v>
      </c>
      <c r="E83" s="26" t="s">
        <v>173</v>
      </c>
      <c r="F83" s="40" t="s">
        <v>33</v>
      </c>
      <c r="G83" s="40" t="s">
        <v>34</v>
      </c>
      <c r="H83" s="45">
        <v>3241</v>
      </c>
      <c r="I83" s="45">
        <v>15965</v>
      </c>
      <c r="J83" s="45">
        <v>19206</v>
      </c>
      <c r="K83" s="46">
        <v>440</v>
      </c>
      <c r="L83" s="46">
        <f t="shared" si="14"/>
        <v>19646</v>
      </c>
      <c r="M83" s="47">
        <f t="shared" si="15"/>
        <v>426.56526000000002</v>
      </c>
      <c r="N83" s="47">
        <f t="shared" si="16"/>
        <v>106.91999999999999</v>
      </c>
      <c r="O83" s="47">
        <f t="shared" si="19"/>
        <v>533.48526000000004</v>
      </c>
      <c r="P83" s="48">
        <f t="shared" si="17"/>
        <v>3457.079302831833</v>
      </c>
      <c r="Q83" s="48">
        <f t="shared" si="20"/>
        <v>783.2263699382703</v>
      </c>
      <c r="R83" s="48">
        <f t="shared" si="21"/>
        <v>4240.3056727701032</v>
      </c>
      <c r="S83" s="35">
        <v>3.7141203218881147</v>
      </c>
      <c r="T83" s="36">
        <f t="shared" si="22"/>
        <v>1981.4284455937648</v>
      </c>
      <c r="U83" s="36">
        <f t="shared" si="18"/>
        <v>6221.7341183638682</v>
      </c>
      <c r="V83" s="37" t="s">
        <v>161</v>
      </c>
      <c r="W83" s="38">
        <f t="shared" si="23"/>
        <v>41973</v>
      </c>
      <c r="X83" s="38">
        <f t="shared" si="23"/>
        <v>41993</v>
      </c>
      <c r="Y83" s="39">
        <v>101</v>
      </c>
    </row>
    <row r="84" spans="1:25" ht="15" customHeight="1" x14ac:dyDescent="0.25">
      <c r="A84" s="26" t="s">
        <v>147</v>
      </c>
      <c r="B84" s="26" t="s">
        <v>158</v>
      </c>
      <c r="C84" s="27">
        <v>307</v>
      </c>
      <c r="D84" s="28" t="s">
        <v>174</v>
      </c>
      <c r="E84" s="26" t="s">
        <v>175</v>
      </c>
      <c r="F84" s="40" t="s">
        <v>33</v>
      </c>
      <c r="G84" s="40" t="s">
        <v>34</v>
      </c>
      <c r="H84" s="45">
        <v>1933</v>
      </c>
      <c r="I84" s="45">
        <v>9747</v>
      </c>
      <c r="J84" s="45">
        <v>11680</v>
      </c>
      <c r="K84" s="46">
        <v>237</v>
      </c>
      <c r="L84" s="46">
        <f t="shared" si="14"/>
        <v>11917</v>
      </c>
      <c r="M84" s="47">
        <f t="shared" si="15"/>
        <v>259.4128</v>
      </c>
      <c r="N84" s="47">
        <f t="shared" si="16"/>
        <v>57.590999999999994</v>
      </c>
      <c r="O84" s="47">
        <f t="shared" si="19"/>
        <v>317.00380000000001</v>
      </c>
      <c r="P84" s="48">
        <f t="shared" si="17"/>
        <v>2102.3995760218581</v>
      </c>
      <c r="Q84" s="48">
        <f t="shared" si="20"/>
        <v>421.87420380765923</v>
      </c>
      <c r="R84" s="48">
        <f t="shared" si="21"/>
        <v>2524.2737798295175</v>
      </c>
      <c r="S84" s="35">
        <v>3.7141203218881147</v>
      </c>
      <c r="T84" s="36">
        <f t="shared" si="22"/>
        <v>1177.3902556957555</v>
      </c>
      <c r="U84" s="36">
        <f t="shared" si="18"/>
        <v>3701.664035525273</v>
      </c>
      <c r="V84" s="37" t="s">
        <v>161</v>
      </c>
      <c r="W84" s="38">
        <f t="shared" si="23"/>
        <v>41973</v>
      </c>
      <c r="X84" s="38">
        <f t="shared" si="23"/>
        <v>41993</v>
      </c>
      <c r="Y84" s="39">
        <v>41</v>
      </c>
    </row>
    <row r="85" spans="1:25" ht="15" customHeight="1" x14ac:dyDescent="0.25">
      <c r="A85" s="17" t="s">
        <v>176</v>
      </c>
      <c r="B85" s="26" t="s">
        <v>158</v>
      </c>
      <c r="C85" s="27">
        <v>303</v>
      </c>
      <c r="D85" s="28" t="s">
        <v>177</v>
      </c>
      <c r="E85" s="26" t="s">
        <v>178</v>
      </c>
      <c r="F85" s="40" t="s">
        <v>33</v>
      </c>
      <c r="G85" s="40" t="s">
        <v>34</v>
      </c>
      <c r="H85" s="45">
        <v>4208</v>
      </c>
      <c r="I85" s="45">
        <v>20889</v>
      </c>
      <c r="J85" s="45">
        <v>25097</v>
      </c>
      <c r="K85" s="46">
        <v>484</v>
      </c>
      <c r="L85" s="46">
        <f t="shared" si="14"/>
        <v>25581</v>
      </c>
      <c r="M85" s="47">
        <f t="shared" si="15"/>
        <v>557.40436999999997</v>
      </c>
      <c r="N85" s="47">
        <f t="shared" si="16"/>
        <v>117.61199999999998</v>
      </c>
      <c r="O85" s="47">
        <f t="shared" si="19"/>
        <v>675.01636999999994</v>
      </c>
      <c r="P85" s="48">
        <f t="shared" si="17"/>
        <v>4517.459088991488</v>
      </c>
      <c r="Q85" s="48">
        <f t="shared" si="20"/>
        <v>861.54900693209731</v>
      </c>
      <c r="R85" s="48">
        <f t="shared" si="21"/>
        <v>5379.0080959235856</v>
      </c>
      <c r="S85" s="35">
        <v>3.7141203218881147</v>
      </c>
      <c r="T85" s="36">
        <f t="shared" si="22"/>
        <v>2507.0920174241464</v>
      </c>
      <c r="U85" s="36">
        <f t="shared" si="18"/>
        <v>7886.1001133477321</v>
      </c>
      <c r="V85" s="37" t="s">
        <v>161</v>
      </c>
      <c r="W85" s="38">
        <f t="shared" si="23"/>
        <v>41973</v>
      </c>
      <c r="X85" s="38">
        <f t="shared" si="23"/>
        <v>41993</v>
      </c>
      <c r="Y85" s="39">
        <v>106</v>
      </c>
    </row>
    <row r="86" spans="1:25" ht="15" customHeight="1" x14ac:dyDescent="0.25">
      <c r="A86" s="26" t="s">
        <v>176</v>
      </c>
      <c r="B86" s="26" t="s">
        <v>158</v>
      </c>
      <c r="C86" s="27">
        <v>304</v>
      </c>
      <c r="D86" s="28" t="s">
        <v>179</v>
      </c>
      <c r="E86" s="26" t="s">
        <v>180</v>
      </c>
      <c r="F86" s="40" t="s">
        <v>33</v>
      </c>
      <c r="G86" s="40" t="s">
        <v>34</v>
      </c>
      <c r="H86" s="45">
        <v>3702</v>
      </c>
      <c r="I86" s="45">
        <v>16246</v>
      </c>
      <c r="J86" s="45">
        <v>19948</v>
      </c>
      <c r="K86" s="46">
        <v>392</v>
      </c>
      <c r="L86" s="46">
        <f t="shared" si="14"/>
        <v>20340</v>
      </c>
      <c r="M86" s="47">
        <f t="shared" si="15"/>
        <v>443.04507999999998</v>
      </c>
      <c r="N86" s="47">
        <f t="shared" si="16"/>
        <v>95.255999999999986</v>
      </c>
      <c r="O86" s="47">
        <f t="shared" si="19"/>
        <v>538.30107999999996</v>
      </c>
      <c r="P86" s="48">
        <f t="shared" si="17"/>
        <v>3590.6392758976049</v>
      </c>
      <c r="Q86" s="48">
        <f t="shared" si="20"/>
        <v>697.7834932177318</v>
      </c>
      <c r="R86" s="48">
        <f t="shared" si="21"/>
        <v>4288.4227691153365</v>
      </c>
      <c r="S86" s="35">
        <v>3.7141203218881147</v>
      </c>
      <c r="T86" s="36">
        <f t="shared" si="22"/>
        <v>1999.3149805223197</v>
      </c>
      <c r="U86" s="36">
        <f t="shared" si="18"/>
        <v>6287.7377496376557</v>
      </c>
      <c r="V86" s="37" t="s">
        <v>161</v>
      </c>
      <c r="W86" s="38">
        <f t="shared" si="23"/>
        <v>41973</v>
      </c>
      <c r="X86" s="38">
        <f t="shared" si="23"/>
        <v>41993</v>
      </c>
      <c r="Y86" s="39">
        <v>83</v>
      </c>
    </row>
    <row r="87" spans="1:25" ht="15" customHeight="1" x14ac:dyDescent="0.25">
      <c r="A87" s="26" t="s">
        <v>176</v>
      </c>
      <c r="B87" s="26" t="s">
        <v>158</v>
      </c>
      <c r="C87" s="27">
        <v>310</v>
      </c>
      <c r="D87" s="28" t="s">
        <v>181</v>
      </c>
      <c r="E87" s="26" t="s">
        <v>182</v>
      </c>
      <c r="F87" s="40" t="s">
        <v>33</v>
      </c>
      <c r="G87" s="40" t="s">
        <v>34</v>
      </c>
      <c r="H87" s="45">
        <v>1181</v>
      </c>
      <c r="I87" s="45">
        <v>4434</v>
      </c>
      <c r="J87" s="45">
        <v>5615</v>
      </c>
      <c r="K87" s="46">
        <v>141</v>
      </c>
      <c r="L87" s="46">
        <f t="shared" si="14"/>
        <v>5756</v>
      </c>
      <c r="M87" s="47">
        <f t="shared" si="15"/>
        <v>124.70915000000001</v>
      </c>
      <c r="N87" s="47">
        <f t="shared" si="16"/>
        <v>34.262999999999998</v>
      </c>
      <c r="O87" s="47">
        <f t="shared" si="19"/>
        <v>158.97215</v>
      </c>
      <c r="P87" s="48">
        <f t="shared" si="17"/>
        <v>1010.6997961783162</v>
      </c>
      <c r="Q87" s="48">
        <f t="shared" si="20"/>
        <v>250.98845036658207</v>
      </c>
      <c r="R87" s="48">
        <f t="shared" si="21"/>
        <v>1261.6882465448982</v>
      </c>
      <c r="S87" s="35">
        <v>3.7141203218881147</v>
      </c>
      <c r="T87" s="36">
        <f t="shared" si="22"/>
        <v>590.44169292924562</v>
      </c>
      <c r="U87" s="36">
        <f t="shared" si="18"/>
        <v>1852.1299394741438</v>
      </c>
      <c r="V87" s="37" t="s">
        <v>161</v>
      </c>
      <c r="W87" s="38">
        <f t="shared" si="23"/>
        <v>41973</v>
      </c>
      <c r="X87" s="38">
        <f t="shared" si="23"/>
        <v>41993</v>
      </c>
      <c r="Y87" s="39">
        <v>28</v>
      </c>
    </row>
    <row r="88" spans="1:25" ht="15" customHeight="1" x14ac:dyDescent="0.25">
      <c r="A88" s="17" t="s">
        <v>183</v>
      </c>
      <c r="B88" s="26" t="s">
        <v>158</v>
      </c>
      <c r="C88" s="27">
        <v>312</v>
      </c>
      <c r="D88" s="28" t="s">
        <v>184</v>
      </c>
      <c r="E88" s="26" t="s">
        <v>185</v>
      </c>
      <c r="F88" s="40" t="s">
        <v>33</v>
      </c>
      <c r="G88" s="40" t="s">
        <v>34</v>
      </c>
      <c r="H88" s="45">
        <v>1035</v>
      </c>
      <c r="I88" s="45">
        <v>5978</v>
      </c>
      <c r="J88" s="45">
        <v>7013</v>
      </c>
      <c r="K88" s="46">
        <v>227</v>
      </c>
      <c r="L88" s="46">
        <f t="shared" si="14"/>
        <v>7240</v>
      </c>
      <c r="M88" s="47">
        <f t="shared" si="15"/>
        <v>155.75873000000001</v>
      </c>
      <c r="N88" s="47">
        <f t="shared" si="16"/>
        <v>55.160999999999994</v>
      </c>
      <c r="O88" s="47">
        <f t="shared" si="19"/>
        <v>210.91973000000002</v>
      </c>
      <c r="P88" s="48">
        <f t="shared" si="17"/>
        <v>1262.3397454316175</v>
      </c>
      <c r="Q88" s="48">
        <f t="shared" si="20"/>
        <v>404.07360449088037</v>
      </c>
      <c r="R88" s="48">
        <f t="shared" si="21"/>
        <v>1666.4133499224979</v>
      </c>
      <c r="S88" s="35">
        <v>3.7141203218881147</v>
      </c>
      <c r="T88" s="36">
        <f t="shared" si="22"/>
        <v>783.38125548015432</v>
      </c>
      <c r="U88" s="36">
        <f t="shared" si="18"/>
        <v>2449.7946054026525</v>
      </c>
      <c r="V88" s="37" t="s">
        <v>161</v>
      </c>
      <c r="W88" s="38">
        <f t="shared" si="23"/>
        <v>41973</v>
      </c>
      <c r="X88" s="38">
        <f t="shared" si="23"/>
        <v>41993</v>
      </c>
      <c r="Y88" s="39">
        <v>58</v>
      </c>
    </row>
    <row r="89" spans="1:25" ht="15" customHeight="1" x14ac:dyDescent="0.25">
      <c r="A89" s="26" t="s">
        <v>183</v>
      </c>
      <c r="B89" s="26" t="s">
        <v>158</v>
      </c>
      <c r="C89" s="27">
        <v>313</v>
      </c>
      <c r="D89" s="28" t="s">
        <v>186</v>
      </c>
      <c r="E89" s="26" t="s">
        <v>187</v>
      </c>
      <c r="F89" s="40" t="s">
        <v>33</v>
      </c>
      <c r="G89" s="40" t="s">
        <v>34</v>
      </c>
      <c r="H89" s="45">
        <v>519</v>
      </c>
      <c r="I89" s="45">
        <v>2252</v>
      </c>
      <c r="J89" s="45">
        <v>2771</v>
      </c>
      <c r="K89" s="46">
        <v>93</v>
      </c>
      <c r="L89" s="46">
        <f t="shared" si="14"/>
        <v>2864</v>
      </c>
      <c r="M89" s="47">
        <f t="shared" si="15"/>
        <v>61.543910000000004</v>
      </c>
      <c r="N89" s="47">
        <f t="shared" si="16"/>
        <v>22.598999999999997</v>
      </c>
      <c r="O89" s="47">
        <f t="shared" si="19"/>
        <v>84.142910000000001</v>
      </c>
      <c r="P89" s="48">
        <f t="shared" si="17"/>
        <v>498.77989941408981</v>
      </c>
      <c r="Q89" s="48">
        <f t="shared" si="20"/>
        <v>165.54557364604349</v>
      </c>
      <c r="R89" s="48">
        <f t="shared" si="21"/>
        <v>664.32547306013328</v>
      </c>
      <c r="S89" s="35">
        <v>3.7141203218881147</v>
      </c>
      <c r="T89" s="36">
        <f t="shared" si="22"/>
        <v>312.51689197380267</v>
      </c>
      <c r="U89" s="36">
        <f t="shared" si="18"/>
        <v>976.84236503393595</v>
      </c>
      <c r="V89" s="37" t="s">
        <v>161</v>
      </c>
      <c r="W89" s="38">
        <f t="shared" si="23"/>
        <v>41973</v>
      </c>
      <c r="X89" s="38">
        <f t="shared" si="23"/>
        <v>41993</v>
      </c>
      <c r="Y89" s="39">
        <v>22</v>
      </c>
    </row>
    <row r="90" spans="1:25" ht="15" customHeight="1" x14ac:dyDescent="0.25">
      <c r="A90" s="26" t="s">
        <v>183</v>
      </c>
      <c r="B90" s="26" t="s">
        <v>158</v>
      </c>
      <c r="C90" s="27">
        <v>305</v>
      </c>
      <c r="D90" s="28" t="s">
        <v>188</v>
      </c>
      <c r="E90" s="26" t="s">
        <v>189</v>
      </c>
      <c r="F90" s="40" t="s">
        <v>33</v>
      </c>
      <c r="G90" s="40" t="s">
        <v>34</v>
      </c>
      <c r="H90" s="45">
        <v>949</v>
      </c>
      <c r="I90" s="45">
        <v>5814</v>
      </c>
      <c r="J90" s="45">
        <v>6763</v>
      </c>
      <c r="K90" s="46">
        <v>187</v>
      </c>
      <c r="L90" s="46">
        <f t="shared" si="14"/>
        <v>6950</v>
      </c>
      <c r="M90" s="47">
        <f t="shared" si="15"/>
        <v>150.20623000000001</v>
      </c>
      <c r="N90" s="47">
        <f t="shared" si="16"/>
        <v>45.440999999999995</v>
      </c>
      <c r="O90" s="47">
        <f t="shared" si="19"/>
        <v>195.64723000000001</v>
      </c>
      <c r="P90" s="48">
        <f t="shared" si="17"/>
        <v>1217.339754506492</v>
      </c>
      <c r="Q90" s="48">
        <f t="shared" si="20"/>
        <v>332.87120722376488</v>
      </c>
      <c r="R90" s="48">
        <f t="shared" si="21"/>
        <v>1550.2109617302569</v>
      </c>
      <c r="S90" s="35">
        <v>3.7141203218881147</v>
      </c>
      <c r="T90" s="36">
        <f t="shared" si="22"/>
        <v>726.65735286411802</v>
      </c>
      <c r="U90" s="36">
        <f t="shared" si="18"/>
        <v>2276.8683145943751</v>
      </c>
      <c r="V90" s="37" t="s">
        <v>161</v>
      </c>
      <c r="W90" s="38">
        <f t="shared" si="23"/>
        <v>41973</v>
      </c>
      <c r="X90" s="38">
        <f t="shared" si="23"/>
        <v>41993</v>
      </c>
      <c r="Y90" s="39">
        <v>41</v>
      </c>
    </row>
    <row r="91" spans="1:25" ht="15" customHeight="1" x14ac:dyDescent="0.25">
      <c r="A91" s="26" t="s">
        <v>183</v>
      </c>
      <c r="B91" s="18" t="s">
        <v>190</v>
      </c>
      <c r="C91" s="19"/>
      <c r="D91" s="18"/>
      <c r="E91" s="18" t="s">
        <v>176</v>
      </c>
      <c r="F91" s="19" t="s">
        <v>191</v>
      </c>
      <c r="G91" s="19" t="s">
        <v>34</v>
      </c>
      <c r="H91" s="20">
        <f>SUM(H92:H94)</f>
        <v>10759</v>
      </c>
      <c r="I91" s="20">
        <f>SUM(I92:I94)</f>
        <v>55022</v>
      </c>
      <c r="J91" s="20">
        <v>65791</v>
      </c>
      <c r="K91" s="20">
        <v>741</v>
      </c>
      <c r="L91" s="20">
        <f t="shared" si="14"/>
        <v>66532</v>
      </c>
      <c r="M91" s="21">
        <f t="shared" si="15"/>
        <v>1461.21811</v>
      </c>
      <c r="N91" s="21">
        <f t="shared" si="16"/>
        <v>180.06299999999999</v>
      </c>
      <c r="O91" s="21">
        <f t="shared" si="19"/>
        <v>1641.2811099999999</v>
      </c>
      <c r="P91" s="22">
        <f t="shared" si="17"/>
        <v>11842.377611819698</v>
      </c>
      <c r="Q91" s="22">
        <f t="shared" si="20"/>
        <v>1319.0244093733143</v>
      </c>
      <c r="R91" s="22">
        <f t="shared" si="21"/>
        <v>13161.402021193013</v>
      </c>
      <c r="S91" s="23">
        <v>0.60000081277971939</v>
      </c>
      <c r="T91" s="24">
        <f t="shared" si="22"/>
        <v>984.77</v>
      </c>
      <c r="U91" s="24">
        <f t="shared" si="18"/>
        <v>14146.172021193013</v>
      </c>
      <c r="V91" s="25"/>
      <c r="W91" s="59"/>
      <c r="X91" s="25"/>
      <c r="Y91" s="20">
        <v>81</v>
      </c>
    </row>
    <row r="92" spans="1:25" s="5" customFormat="1" ht="15" customHeight="1" x14ac:dyDescent="0.25">
      <c r="A92" s="26" t="s">
        <v>183</v>
      </c>
      <c r="B92" s="26" t="s">
        <v>190</v>
      </c>
      <c r="C92" s="27">
        <v>300</v>
      </c>
      <c r="D92" s="28" t="s">
        <v>192</v>
      </c>
      <c r="E92" s="26" t="s">
        <v>193</v>
      </c>
      <c r="F92" s="40" t="s">
        <v>191</v>
      </c>
      <c r="G92" s="40" t="s">
        <v>34</v>
      </c>
      <c r="H92" s="45">
        <v>0</v>
      </c>
      <c r="I92" s="45">
        <v>0</v>
      </c>
      <c r="J92" s="45">
        <v>10</v>
      </c>
      <c r="K92" s="46">
        <v>10</v>
      </c>
      <c r="L92" s="46">
        <f t="shared" si="14"/>
        <v>20</v>
      </c>
      <c r="M92" s="47">
        <f t="shared" si="15"/>
        <v>0.22210000000000002</v>
      </c>
      <c r="N92" s="47">
        <f t="shared" si="16"/>
        <v>2.4299999999999997</v>
      </c>
      <c r="O92" s="47">
        <f t="shared" si="19"/>
        <v>2.6520999999999999</v>
      </c>
      <c r="P92" s="48">
        <f t="shared" si="17"/>
        <v>1.7999996370050155</v>
      </c>
      <c r="Q92" s="48">
        <f t="shared" si="20"/>
        <v>17.800599316778872</v>
      </c>
      <c r="R92" s="48">
        <f t="shared" si="21"/>
        <v>19.600598953783887</v>
      </c>
      <c r="S92" s="35">
        <v>0.60000081277971939</v>
      </c>
      <c r="T92" s="36">
        <f t="shared" si="22"/>
        <v>1.5912621555730937</v>
      </c>
      <c r="U92" s="36">
        <f t="shared" si="18"/>
        <v>21.191861109356982</v>
      </c>
      <c r="V92" s="37" t="s">
        <v>37</v>
      </c>
      <c r="W92" s="38">
        <f t="shared" ref="W92:X94" si="24">+V92+20</f>
        <v>41968</v>
      </c>
      <c r="X92" s="38">
        <f t="shared" si="24"/>
        <v>41988</v>
      </c>
      <c r="Y92" s="39">
        <v>0</v>
      </c>
    </row>
    <row r="93" spans="1:25" s="5" customFormat="1" ht="15" customHeight="1" x14ac:dyDescent="0.25">
      <c r="A93" s="26"/>
      <c r="B93" s="26" t="s">
        <v>190</v>
      </c>
      <c r="C93" s="27">
        <v>300</v>
      </c>
      <c r="D93" s="28" t="s">
        <v>192</v>
      </c>
      <c r="E93" s="26" t="s">
        <v>194</v>
      </c>
      <c r="F93" s="40" t="s">
        <v>191</v>
      </c>
      <c r="G93" s="40" t="s">
        <v>34</v>
      </c>
      <c r="H93" s="45">
        <v>5722</v>
      </c>
      <c r="I93" s="45">
        <v>29507</v>
      </c>
      <c r="J93" s="45">
        <v>35229</v>
      </c>
      <c r="K93" s="46">
        <v>389</v>
      </c>
      <c r="L93" s="46">
        <f t="shared" si="14"/>
        <v>35618</v>
      </c>
      <c r="M93" s="47">
        <f t="shared" si="15"/>
        <v>782.43609000000004</v>
      </c>
      <c r="N93" s="47">
        <f t="shared" si="16"/>
        <v>94.526999999999987</v>
      </c>
      <c r="O93" s="47">
        <f t="shared" si="19"/>
        <v>876.96308999999997</v>
      </c>
      <c r="P93" s="48">
        <f t="shared" si="17"/>
        <v>6341.2187212049694</v>
      </c>
      <c r="Q93" s="48">
        <f t="shared" si="20"/>
        <v>692.44331342269811</v>
      </c>
      <c r="R93" s="48">
        <f t="shared" si="21"/>
        <v>7033.6620346276677</v>
      </c>
      <c r="S93" s="35">
        <v>0.60000081277971939</v>
      </c>
      <c r="T93" s="36">
        <f t="shared" si="22"/>
        <v>526.17856677781424</v>
      </c>
      <c r="U93" s="36">
        <f t="shared" si="18"/>
        <v>7559.8406014054817</v>
      </c>
      <c r="V93" s="37" t="s">
        <v>37</v>
      </c>
      <c r="W93" s="38">
        <f t="shared" si="24"/>
        <v>41968</v>
      </c>
      <c r="X93" s="38">
        <f t="shared" si="24"/>
        <v>41988</v>
      </c>
      <c r="Y93" s="39">
        <v>43</v>
      </c>
    </row>
    <row r="94" spans="1:25" ht="15" customHeight="1" x14ac:dyDescent="0.25">
      <c r="A94" s="26" t="s">
        <v>183</v>
      </c>
      <c r="B94" s="26" t="s">
        <v>190</v>
      </c>
      <c r="C94" s="27">
        <v>302</v>
      </c>
      <c r="D94" s="28" t="s">
        <v>195</v>
      </c>
      <c r="E94" s="26" t="s">
        <v>196</v>
      </c>
      <c r="F94" s="40" t="s">
        <v>191</v>
      </c>
      <c r="G94" s="40" t="s">
        <v>34</v>
      </c>
      <c r="H94" s="45">
        <v>5037</v>
      </c>
      <c r="I94" s="45">
        <v>25515</v>
      </c>
      <c r="J94" s="45">
        <v>30552</v>
      </c>
      <c r="K94" s="45">
        <v>342</v>
      </c>
      <c r="L94" s="45">
        <f t="shared" si="14"/>
        <v>30894</v>
      </c>
      <c r="M94" s="47">
        <f t="shared" si="15"/>
        <v>678.55992000000003</v>
      </c>
      <c r="N94" s="47">
        <f t="shared" si="16"/>
        <v>83.105999999999995</v>
      </c>
      <c r="O94" s="47">
        <f t="shared" si="19"/>
        <v>761.66592000000003</v>
      </c>
      <c r="P94" s="48">
        <f t="shared" si="17"/>
        <v>5499.3588909777236</v>
      </c>
      <c r="Q94" s="48">
        <f t="shared" si="20"/>
        <v>608.7804966338374</v>
      </c>
      <c r="R94" s="48">
        <f t="shared" si="21"/>
        <v>6108.1393876115608</v>
      </c>
      <c r="S94" s="35">
        <v>0.60000081277971939</v>
      </c>
      <c r="T94" s="36">
        <f t="shared" si="22"/>
        <v>457.00017106661272</v>
      </c>
      <c r="U94" s="36">
        <f t="shared" si="18"/>
        <v>6565.1395586781737</v>
      </c>
      <c r="V94" s="37" t="s">
        <v>37</v>
      </c>
      <c r="W94" s="38">
        <f t="shared" si="24"/>
        <v>41968</v>
      </c>
      <c r="X94" s="38">
        <f t="shared" si="24"/>
        <v>41988</v>
      </c>
      <c r="Y94" s="39">
        <v>38</v>
      </c>
    </row>
    <row r="95" spans="1:25" ht="15" customHeight="1" x14ac:dyDescent="0.25">
      <c r="A95" s="26" t="s">
        <v>183</v>
      </c>
      <c r="B95" s="18" t="s">
        <v>197</v>
      </c>
      <c r="C95" s="19"/>
      <c r="D95" s="18"/>
      <c r="E95" s="18" t="s">
        <v>183</v>
      </c>
      <c r="F95" s="19" t="s">
        <v>95</v>
      </c>
      <c r="G95" s="19" t="s">
        <v>34</v>
      </c>
      <c r="H95" s="20">
        <f>SUM(H96:H109)</f>
        <v>24877</v>
      </c>
      <c r="I95" s="20">
        <f>SUM(I96:I109)</f>
        <v>131366</v>
      </c>
      <c r="J95" s="20">
        <v>156253</v>
      </c>
      <c r="K95" s="20">
        <v>2745</v>
      </c>
      <c r="L95" s="20">
        <f t="shared" si="14"/>
        <v>158998</v>
      </c>
      <c r="M95" s="21">
        <f t="shared" si="15"/>
        <v>3470.3791300000003</v>
      </c>
      <c r="N95" s="21">
        <f t="shared" si="16"/>
        <v>667.03499999999985</v>
      </c>
      <c r="O95" s="21">
        <f t="shared" si="19"/>
        <v>4137.4141300000001</v>
      </c>
      <c r="P95" s="22">
        <f t="shared" si="17"/>
        <v>28125.534328094469</v>
      </c>
      <c r="Q95" s="22">
        <f t="shared" si="20"/>
        <v>4886.2645124558003</v>
      </c>
      <c r="R95" s="22">
        <f t="shared" si="21"/>
        <v>33011.798840550269</v>
      </c>
      <c r="S95" s="23">
        <v>4.1789386937681297</v>
      </c>
      <c r="T95" s="24">
        <f t="shared" si="22"/>
        <v>17290.000000000004</v>
      </c>
      <c r="U95" s="24">
        <f t="shared" si="18"/>
        <v>50301.798840550269</v>
      </c>
      <c r="V95" s="25"/>
      <c r="W95" s="59"/>
      <c r="X95" s="25"/>
      <c r="Y95" s="20">
        <v>472</v>
      </c>
    </row>
    <row r="96" spans="1:25" s="5" customFormat="1" ht="15" customHeight="1" x14ac:dyDescent="0.25">
      <c r="A96" s="26" t="s">
        <v>183</v>
      </c>
      <c r="B96" s="26" t="s">
        <v>197</v>
      </c>
      <c r="C96" s="27">
        <v>300</v>
      </c>
      <c r="D96" s="28" t="s">
        <v>198</v>
      </c>
      <c r="E96" s="29" t="s">
        <v>199</v>
      </c>
      <c r="F96" s="30" t="s">
        <v>95</v>
      </c>
      <c r="G96" s="30" t="s">
        <v>34</v>
      </c>
      <c r="H96" s="39">
        <v>0</v>
      </c>
      <c r="I96" s="39">
        <v>0</v>
      </c>
      <c r="J96" s="39">
        <v>10</v>
      </c>
      <c r="K96" s="50">
        <v>10</v>
      </c>
      <c r="L96" s="50">
        <f t="shared" si="14"/>
        <v>20</v>
      </c>
      <c r="M96" s="51">
        <f t="shared" si="15"/>
        <v>0.22210000000000002</v>
      </c>
      <c r="N96" s="51">
        <f t="shared" si="16"/>
        <v>2.4299999999999997</v>
      </c>
      <c r="O96" s="51">
        <f t="shared" si="19"/>
        <v>2.6520999999999999</v>
      </c>
      <c r="P96" s="52">
        <f t="shared" si="17"/>
        <v>1.7999996370050155</v>
      </c>
      <c r="Q96" s="52">
        <f t="shared" si="20"/>
        <v>17.800599316778872</v>
      </c>
      <c r="R96" s="52">
        <f t="shared" si="21"/>
        <v>19.600598953783887</v>
      </c>
      <c r="S96" s="57">
        <v>4.1789386937681297</v>
      </c>
      <c r="T96" s="58">
        <f t="shared" si="22"/>
        <v>11.082963309742457</v>
      </c>
      <c r="U96" s="58">
        <f t="shared" si="18"/>
        <v>30.683562263526344</v>
      </c>
      <c r="V96" s="37" t="s">
        <v>161</v>
      </c>
      <c r="W96" s="38">
        <f t="shared" ref="W96:X109" si="25">+V96+20</f>
        <v>41973</v>
      </c>
      <c r="X96" s="38">
        <f t="shared" si="25"/>
        <v>41993</v>
      </c>
      <c r="Y96" s="39">
        <v>0</v>
      </c>
    </row>
    <row r="97" spans="1:25" ht="15" customHeight="1" x14ac:dyDescent="0.25">
      <c r="A97" s="26" t="s">
        <v>183</v>
      </c>
      <c r="B97" s="26" t="s">
        <v>197</v>
      </c>
      <c r="C97" s="27">
        <v>303</v>
      </c>
      <c r="D97" s="28" t="s">
        <v>200</v>
      </c>
      <c r="E97" s="26" t="s">
        <v>201</v>
      </c>
      <c r="F97" s="40" t="s">
        <v>95</v>
      </c>
      <c r="G97" s="40" t="s">
        <v>34</v>
      </c>
      <c r="H97" s="45">
        <v>532</v>
      </c>
      <c r="I97" s="45">
        <v>2703</v>
      </c>
      <c r="J97" s="45">
        <v>3235</v>
      </c>
      <c r="K97" s="46">
        <v>73</v>
      </c>
      <c r="L97" s="46">
        <f t="shared" si="14"/>
        <v>3308</v>
      </c>
      <c r="M97" s="47">
        <f t="shared" si="15"/>
        <v>71.849350000000001</v>
      </c>
      <c r="N97" s="47">
        <f t="shared" si="16"/>
        <v>17.738999999999997</v>
      </c>
      <c r="O97" s="47">
        <f t="shared" si="19"/>
        <v>89.588349999999991</v>
      </c>
      <c r="P97" s="48">
        <f t="shared" si="17"/>
        <v>582.29988257112257</v>
      </c>
      <c r="Q97" s="48">
        <f t="shared" si="20"/>
        <v>129.94437501248575</v>
      </c>
      <c r="R97" s="48">
        <f t="shared" si="21"/>
        <v>712.24425758360826</v>
      </c>
      <c r="S97" s="35">
        <v>4.1789386937681297</v>
      </c>
      <c r="T97" s="36">
        <f t="shared" si="22"/>
        <v>374.38422232584196</v>
      </c>
      <c r="U97" s="36">
        <f t="shared" si="18"/>
        <v>1086.6284799094501</v>
      </c>
      <c r="V97" s="37" t="s">
        <v>161</v>
      </c>
      <c r="W97" s="38">
        <f t="shared" si="25"/>
        <v>41973</v>
      </c>
      <c r="X97" s="38">
        <f t="shared" si="25"/>
        <v>41993</v>
      </c>
      <c r="Y97" s="39">
        <v>11</v>
      </c>
    </row>
    <row r="98" spans="1:25" ht="15" customHeight="1" x14ac:dyDescent="0.25">
      <c r="A98" s="26" t="s">
        <v>183</v>
      </c>
      <c r="B98" s="26" t="s">
        <v>197</v>
      </c>
      <c r="C98" s="27">
        <v>300</v>
      </c>
      <c r="D98" s="28" t="s">
        <v>198</v>
      </c>
      <c r="E98" s="26" t="s">
        <v>202</v>
      </c>
      <c r="F98" s="40" t="s">
        <v>95</v>
      </c>
      <c r="G98" s="40" t="s">
        <v>34</v>
      </c>
      <c r="H98" s="45">
        <v>1123</v>
      </c>
      <c r="I98" s="45">
        <v>6475</v>
      </c>
      <c r="J98" s="45">
        <v>7598</v>
      </c>
      <c r="K98" s="46">
        <v>161</v>
      </c>
      <c r="L98" s="46">
        <f t="shared" si="14"/>
        <v>7759</v>
      </c>
      <c r="M98" s="47">
        <f t="shared" si="15"/>
        <v>168.75158000000002</v>
      </c>
      <c r="N98" s="47">
        <f t="shared" si="16"/>
        <v>39.122999999999998</v>
      </c>
      <c r="O98" s="47">
        <f t="shared" si="19"/>
        <v>207.87458000000001</v>
      </c>
      <c r="P98" s="48">
        <f t="shared" si="17"/>
        <v>1367.639724196411</v>
      </c>
      <c r="Q98" s="48">
        <f t="shared" si="20"/>
        <v>286.58964900013984</v>
      </c>
      <c r="R98" s="48">
        <f t="shared" si="21"/>
        <v>1654.2293731965508</v>
      </c>
      <c r="S98" s="35">
        <v>4.1789386937681297</v>
      </c>
      <c r="T98" s="36">
        <f t="shared" si="22"/>
        <v>868.69512581279855</v>
      </c>
      <c r="U98" s="36">
        <f t="shared" si="18"/>
        <v>2522.9244990093493</v>
      </c>
      <c r="V98" s="37" t="s">
        <v>161</v>
      </c>
      <c r="W98" s="38">
        <f t="shared" si="25"/>
        <v>41973</v>
      </c>
      <c r="X98" s="38">
        <f t="shared" si="25"/>
        <v>41993</v>
      </c>
      <c r="Y98" s="39">
        <v>29</v>
      </c>
    </row>
    <row r="99" spans="1:25" ht="15" customHeight="1" x14ac:dyDescent="0.25">
      <c r="A99" s="26" t="s">
        <v>183</v>
      </c>
      <c r="B99" s="26" t="s">
        <v>197</v>
      </c>
      <c r="C99" s="27">
        <v>300</v>
      </c>
      <c r="D99" s="28" t="s">
        <v>198</v>
      </c>
      <c r="E99" s="26" t="s">
        <v>203</v>
      </c>
      <c r="F99" s="40" t="s">
        <v>95</v>
      </c>
      <c r="G99" s="40" t="s">
        <v>34</v>
      </c>
      <c r="H99" s="45">
        <v>1587</v>
      </c>
      <c r="I99" s="45">
        <v>7583</v>
      </c>
      <c r="J99" s="45">
        <v>9170</v>
      </c>
      <c r="K99" s="46">
        <v>189</v>
      </c>
      <c r="L99" s="46">
        <f t="shared" si="14"/>
        <v>9359</v>
      </c>
      <c r="M99" s="47">
        <f t="shared" si="15"/>
        <v>203.66570000000002</v>
      </c>
      <c r="N99" s="47">
        <f t="shared" si="16"/>
        <v>45.926999999999992</v>
      </c>
      <c r="O99" s="47">
        <f t="shared" si="19"/>
        <v>249.59270000000001</v>
      </c>
      <c r="P99" s="48">
        <f t="shared" si="17"/>
        <v>1650.5996671335993</v>
      </c>
      <c r="Q99" s="48">
        <f t="shared" si="20"/>
        <v>336.43132708712068</v>
      </c>
      <c r="R99" s="48">
        <f t="shared" si="21"/>
        <v>1987.03099422072</v>
      </c>
      <c r="S99" s="35">
        <v>4.1789386937681297</v>
      </c>
      <c r="T99" s="36">
        <f t="shared" si="22"/>
        <v>1043.0325917120606</v>
      </c>
      <c r="U99" s="36">
        <f t="shared" si="18"/>
        <v>3030.0635859327804</v>
      </c>
      <c r="V99" s="37" t="s">
        <v>161</v>
      </c>
      <c r="W99" s="38">
        <f t="shared" si="25"/>
        <v>41973</v>
      </c>
      <c r="X99" s="38">
        <f t="shared" si="25"/>
        <v>41993</v>
      </c>
      <c r="Y99" s="39">
        <v>35</v>
      </c>
    </row>
    <row r="100" spans="1:25" ht="15" customHeight="1" x14ac:dyDescent="0.25">
      <c r="A100" s="26" t="s">
        <v>183</v>
      </c>
      <c r="B100" s="26" t="s">
        <v>197</v>
      </c>
      <c r="C100" s="27">
        <v>302</v>
      </c>
      <c r="D100" s="28" t="s">
        <v>204</v>
      </c>
      <c r="E100" s="26" t="s">
        <v>205</v>
      </c>
      <c r="F100" s="40" t="s">
        <v>95</v>
      </c>
      <c r="G100" s="40" t="s">
        <v>34</v>
      </c>
      <c r="H100" s="45">
        <v>594</v>
      </c>
      <c r="I100" s="45">
        <v>3085</v>
      </c>
      <c r="J100" s="45">
        <v>3679</v>
      </c>
      <c r="K100" s="46">
        <v>97</v>
      </c>
      <c r="L100" s="46">
        <f t="shared" si="14"/>
        <v>3776</v>
      </c>
      <c r="M100" s="47">
        <f t="shared" si="15"/>
        <v>81.710589999999996</v>
      </c>
      <c r="N100" s="47">
        <f t="shared" si="16"/>
        <v>23.570999999999998</v>
      </c>
      <c r="O100" s="47">
        <f t="shared" si="19"/>
        <v>105.28158999999999</v>
      </c>
      <c r="P100" s="48">
        <f t="shared" si="17"/>
        <v>662.21986645414529</v>
      </c>
      <c r="Q100" s="48">
        <f t="shared" si="20"/>
        <v>172.66581337275505</v>
      </c>
      <c r="R100" s="48">
        <f t="shared" si="21"/>
        <v>834.88567982690029</v>
      </c>
      <c r="S100" s="35">
        <v>4.1789386937681297</v>
      </c>
      <c r="T100" s="36">
        <f t="shared" si="22"/>
        <v>439.96531019243173</v>
      </c>
      <c r="U100" s="36">
        <f t="shared" si="18"/>
        <v>1274.8509900193321</v>
      </c>
      <c r="V100" s="37" t="s">
        <v>161</v>
      </c>
      <c r="W100" s="38">
        <f t="shared" si="25"/>
        <v>41973</v>
      </c>
      <c r="X100" s="38">
        <f t="shared" si="25"/>
        <v>41993</v>
      </c>
      <c r="Y100" s="39">
        <v>21</v>
      </c>
    </row>
    <row r="101" spans="1:25" ht="15" customHeight="1" x14ac:dyDescent="0.25">
      <c r="A101" s="26" t="s">
        <v>183</v>
      </c>
      <c r="B101" s="26" t="s">
        <v>197</v>
      </c>
      <c r="C101" s="27">
        <v>302</v>
      </c>
      <c r="D101" s="28" t="s">
        <v>204</v>
      </c>
      <c r="E101" s="26" t="s">
        <v>206</v>
      </c>
      <c r="F101" s="40" t="s">
        <v>95</v>
      </c>
      <c r="G101" s="40" t="s">
        <v>34</v>
      </c>
      <c r="H101" s="45">
        <v>2951</v>
      </c>
      <c r="I101" s="45">
        <v>16683</v>
      </c>
      <c r="J101" s="45">
        <v>19634</v>
      </c>
      <c r="K101" s="46">
        <v>295</v>
      </c>
      <c r="L101" s="46">
        <f t="shared" si="14"/>
        <v>19929</v>
      </c>
      <c r="M101" s="47">
        <f t="shared" si="15"/>
        <v>436.07114000000001</v>
      </c>
      <c r="N101" s="47">
        <f t="shared" si="16"/>
        <v>71.684999999999988</v>
      </c>
      <c r="O101" s="47">
        <f t="shared" si="19"/>
        <v>507.75614000000002</v>
      </c>
      <c r="P101" s="48">
        <f t="shared" si="17"/>
        <v>3534.1192872956476</v>
      </c>
      <c r="Q101" s="48">
        <f t="shared" si="20"/>
        <v>525.11767984497669</v>
      </c>
      <c r="R101" s="48">
        <f t="shared" si="21"/>
        <v>4059.2369671406241</v>
      </c>
      <c r="S101" s="35">
        <v>4.1789386937681297</v>
      </c>
      <c r="T101" s="36">
        <f t="shared" si="22"/>
        <v>2121.8817804443474</v>
      </c>
      <c r="U101" s="36">
        <f t="shared" si="18"/>
        <v>6181.1187475849711</v>
      </c>
      <c r="V101" s="37" t="s">
        <v>161</v>
      </c>
      <c r="W101" s="38">
        <f t="shared" si="25"/>
        <v>41973</v>
      </c>
      <c r="X101" s="38">
        <f t="shared" si="25"/>
        <v>41993</v>
      </c>
      <c r="Y101" s="39">
        <v>43</v>
      </c>
    </row>
    <row r="102" spans="1:25" ht="15" customHeight="1" x14ac:dyDescent="0.25">
      <c r="A102" s="17" t="s">
        <v>207</v>
      </c>
      <c r="B102" s="26" t="s">
        <v>197</v>
      </c>
      <c r="C102" s="27">
        <v>305</v>
      </c>
      <c r="D102" s="28" t="s">
        <v>208</v>
      </c>
      <c r="E102" s="26" t="s">
        <v>209</v>
      </c>
      <c r="F102" s="40" t="s">
        <v>95</v>
      </c>
      <c r="G102" s="40" t="s">
        <v>34</v>
      </c>
      <c r="H102" s="45">
        <v>2054</v>
      </c>
      <c r="I102" s="45">
        <v>11244</v>
      </c>
      <c r="J102" s="45">
        <v>13298</v>
      </c>
      <c r="K102" s="46">
        <v>253</v>
      </c>
      <c r="L102" s="46">
        <f t="shared" si="14"/>
        <v>13551</v>
      </c>
      <c r="M102" s="47">
        <f t="shared" si="15"/>
        <v>295.34858000000003</v>
      </c>
      <c r="N102" s="47">
        <f t="shared" si="16"/>
        <v>61.478999999999992</v>
      </c>
      <c r="O102" s="47">
        <f t="shared" si="19"/>
        <v>356.82758000000001</v>
      </c>
      <c r="P102" s="48">
        <f t="shared" si="17"/>
        <v>2393.6395172892699</v>
      </c>
      <c r="Q102" s="48">
        <f t="shared" si="20"/>
        <v>450.35516271450547</v>
      </c>
      <c r="R102" s="48">
        <f t="shared" si="21"/>
        <v>2843.9946800037751</v>
      </c>
      <c r="S102" s="35">
        <v>4.1789386937681297</v>
      </c>
      <c r="T102" s="36">
        <f t="shared" si="22"/>
        <v>1491.1605810656429</v>
      </c>
      <c r="U102" s="36">
        <f t="shared" si="18"/>
        <v>4335.155261069418</v>
      </c>
      <c r="V102" s="37" t="s">
        <v>161</v>
      </c>
      <c r="W102" s="38">
        <f t="shared" si="25"/>
        <v>41973</v>
      </c>
      <c r="X102" s="38">
        <f t="shared" si="25"/>
        <v>41993</v>
      </c>
      <c r="Y102" s="39">
        <v>46</v>
      </c>
    </row>
    <row r="103" spans="1:25" ht="15" customHeight="1" x14ac:dyDescent="0.25">
      <c r="A103" s="26"/>
      <c r="B103" s="26" t="s">
        <v>197</v>
      </c>
      <c r="C103" s="27">
        <v>300</v>
      </c>
      <c r="D103" s="28" t="s">
        <v>198</v>
      </c>
      <c r="E103" s="26" t="s">
        <v>210</v>
      </c>
      <c r="F103" s="40" t="s">
        <v>95</v>
      </c>
      <c r="G103" s="40" t="s">
        <v>34</v>
      </c>
      <c r="H103" s="45">
        <v>6269</v>
      </c>
      <c r="I103" s="45">
        <v>31379</v>
      </c>
      <c r="J103" s="45">
        <v>37648</v>
      </c>
      <c r="K103" s="45">
        <v>465</v>
      </c>
      <c r="L103" s="45">
        <f t="shared" si="14"/>
        <v>38113</v>
      </c>
      <c r="M103" s="47">
        <f t="shared" si="15"/>
        <v>836.16208000000006</v>
      </c>
      <c r="N103" s="47">
        <f t="shared" si="16"/>
        <v>112.99499999999999</v>
      </c>
      <c r="O103" s="47">
        <f t="shared" si="19"/>
        <v>949.15708000000006</v>
      </c>
      <c r="P103" s="48">
        <f t="shared" si="17"/>
        <v>6776.6386333964829</v>
      </c>
      <c r="Q103" s="48">
        <f t="shared" si="20"/>
        <v>827.7278682302175</v>
      </c>
      <c r="R103" s="48">
        <f t="shared" si="21"/>
        <v>7604.3665016267005</v>
      </c>
      <c r="S103" s="35">
        <v>4.1789386937681297</v>
      </c>
      <c r="T103" s="36">
        <f t="shared" si="22"/>
        <v>3966.4692480759722</v>
      </c>
      <c r="U103" s="36">
        <f t="shared" si="18"/>
        <v>11570.835749702674</v>
      </c>
      <c r="V103" s="37" t="s">
        <v>161</v>
      </c>
      <c r="W103" s="38">
        <f t="shared" si="25"/>
        <v>41973</v>
      </c>
      <c r="X103" s="38">
        <f t="shared" si="25"/>
        <v>41993</v>
      </c>
      <c r="Y103" s="39">
        <v>78</v>
      </c>
    </row>
    <row r="104" spans="1:25" ht="15" customHeight="1" x14ac:dyDescent="0.25">
      <c r="A104" s="26" t="s">
        <v>207</v>
      </c>
      <c r="B104" s="26" t="s">
        <v>197</v>
      </c>
      <c r="C104" s="27">
        <v>302</v>
      </c>
      <c r="D104" s="28" t="s">
        <v>204</v>
      </c>
      <c r="E104" s="26" t="s">
        <v>211</v>
      </c>
      <c r="F104" s="40" t="s">
        <v>95</v>
      </c>
      <c r="G104" s="40" t="s">
        <v>34</v>
      </c>
      <c r="H104" s="45">
        <v>1503</v>
      </c>
      <c r="I104" s="45">
        <v>7938</v>
      </c>
      <c r="J104" s="45">
        <v>9441</v>
      </c>
      <c r="K104" s="46">
        <v>163</v>
      </c>
      <c r="L104" s="46">
        <f t="shared" si="14"/>
        <v>9604</v>
      </c>
      <c r="M104" s="47">
        <f t="shared" si="15"/>
        <v>209.68460999999999</v>
      </c>
      <c r="N104" s="47">
        <f t="shared" si="16"/>
        <v>39.608999999999995</v>
      </c>
      <c r="O104" s="47">
        <f t="shared" si="19"/>
        <v>249.29361</v>
      </c>
      <c r="P104" s="48">
        <f t="shared" si="17"/>
        <v>1699.3796572964352</v>
      </c>
      <c r="Q104" s="48">
        <f t="shared" si="20"/>
        <v>290.14976886349558</v>
      </c>
      <c r="R104" s="48">
        <f t="shared" si="21"/>
        <v>1989.5294261599308</v>
      </c>
      <c r="S104" s="35">
        <v>4.1789386937681297</v>
      </c>
      <c r="T104" s="36">
        <f t="shared" si="22"/>
        <v>1041.7827129381415</v>
      </c>
      <c r="U104" s="36">
        <f t="shared" si="18"/>
        <v>3031.3121390980723</v>
      </c>
      <c r="V104" s="37" t="s">
        <v>161</v>
      </c>
      <c r="W104" s="38">
        <f t="shared" si="25"/>
        <v>41973</v>
      </c>
      <c r="X104" s="38">
        <f t="shared" si="25"/>
        <v>41993</v>
      </c>
      <c r="Y104" s="39">
        <v>26</v>
      </c>
    </row>
    <row r="105" spans="1:25" ht="15" customHeight="1" x14ac:dyDescent="0.25">
      <c r="A105" s="26"/>
      <c r="B105" s="26" t="s">
        <v>197</v>
      </c>
      <c r="C105" s="27">
        <v>304</v>
      </c>
      <c r="D105" s="28" t="s">
        <v>212</v>
      </c>
      <c r="E105" s="26" t="s">
        <v>213</v>
      </c>
      <c r="F105" s="40" t="s">
        <v>95</v>
      </c>
      <c r="G105" s="40" t="s">
        <v>34</v>
      </c>
      <c r="H105" s="45">
        <v>3015</v>
      </c>
      <c r="I105" s="45">
        <v>18264</v>
      </c>
      <c r="J105" s="45">
        <v>21279</v>
      </c>
      <c r="K105" s="45">
        <v>397</v>
      </c>
      <c r="L105" s="45">
        <f t="shared" si="14"/>
        <v>21676</v>
      </c>
      <c r="M105" s="47">
        <f t="shared" si="15"/>
        <v>472.60659000000004</v>
      </c>
      <c r="N105" s="47">
        <f t="shared" si="16"/>
        <v>96.470999999999989</v>
      </c>
      <c r="O105" s="47">
        <f t="shared" si="19"/>
        <v>569.07758999999999</v>
      </c>
      <c r="P105" s="48">
        <f t="shared" si="17"/>
        <v>3830.2192275829725</v>
      </c>
      <c r="Q105" s="48">
        <f t="shared" si="20"/>
        <v>706.68379287612117</v>
      </c>
      <c r="R105" s="48">
        <f t="shared" si="21"/>
        <v>4536.9030204590936</v>
      </c>
      <c r="S105" s="35">
        <v>4.1789386937681297</v>
      </c>
      <c r="T105" s="36">
        <f t="shared" si="22"/>
        <v>2378.140360607315</v>
      </c>
      <c r="U105" s="36">
        <f t="shared" si="18"/>
        <v>6915.043381066409</v>
      </c>
      <c r="V105" s="37" t="s">
        <v>161</v>
      </c>
      <c r="W105" s="38">
        <f t="shared" si="25"/>
        <v>41973</v>
      </c>
      <c r="X105" s="38">
        <f t="shared" si="25"/>
        <v>41993</v>
      </c>
      <c r="Y105" s="39">
        <v>68</v>
      </c>
    </row>
    <row r="106" spans="1:25" ht="15" customHeight="1" x14ac:dyDescent="0.25">
      <c r="A106" s="26" t="s">
        <v>207</v>
      </c>
      <c r="B106" s="26" t="s">
        <v>197</v>
      </c>
      <c r="C106" s="27">
        <v>300</v>
      </c>
      <c r="D106" s="28" t="s">
        <v>198</v>
      </c>
      <c r="E106" s="26" t="s">
        <v>214</v>
      </c>
      <c r="F106" s="40" t="s">
        <v>95</v>
      </c>
      <c r="G106" s="40" t="s">
        <v>34</v>
      </c>
      <c r="H106" s="45">
        <v>742</v>
      </c>
      <c r="I106" s="45">
        <v>4007</v>
      </c>
      <c r="J106" s="45">
        <v>4749</v>
      </c>
      <c r="K106" s="46">
        <v>111</v>
      </c>
      <c r="L106" s="46">
        <f t="shared" si="14"/>
        <v>4860</v>
      </c>
      <c r="M106" s="47">
        <f t="shared" si="15"/>
        <v>105.47529</v>
      </c>
      <c r="N106" s="47">
        <f t="shared" si="16"/>
        <v>26.972999999999995</v>
      </c>
      <c r="O106" s="47">
        <f t="shared" si="19"/>
        <v>132.44828999999999</v>
      </c>
      <c r="P106" s="48">
        <f t="shared" si="17"/>
        <v>854.81982761368192</v>
      </c>
      <c r="Q106" s="48">
        <f t="shared" si="20"/>
        <v>197.58665241624547</v>
      </c>
      <c r="R106" s="48">
        <f t="shared" si="21"/>
        <v>1052.4064800299275</v>
      </c>
      <c r="S106" s="35">
        <v>4.1789386937681297</v>
      </c>
      <c r="T106" s="36">
        <f t="shared" si="22"/>
        <v>553.49328400442232</v>
      </c>
      <c r="U106" s="36">
        <f t="shared" si="18"/>
        <v>1605.8997640343498</v>
      </c>
      <c r="V106" s="37" t="s">
        <v>161</v>
      </c>
      <c r="W106" s="38">
        <f t="shared" si="25"/>
        <v>41973</v>
      </c>
      <c r="X106" s="38">
        <f t="shared" si="25"/>
        <v>41993</v>
      </c>
      <c r="Y106" s="39">
        <v>21</v>
      </c>
    </row>
    <row r="107" spans="1:25" ht="15" customHeight="1" x14ac:dyDescent="0.25">
      <c r="A107" s="26" t="s">
        <v>207</v>
      </c>
      <c r="B107" s="26" t="s">
        <v>197</v>
      </c>
      <c r="C107" s="27">
        <v>309</v>
      </c>
      <c r="D107" s="28" t="s">
        <v>215</v>
      </c>
      <c r="E107" s="26" t="s">
        <v>216</v>
      </c>
      <c r="F107" s="40" t="s">
        <v>95</v>
      </c>
      <c r="G107" s="40" t="s">
        <v>34</v>
      </c>
      <c r="H107" s="45">
        <v>1196</v>
      </c>
      <c r="I107" s="45">
        <v>5241</v>
      </c>
      <c r="J107" s="45">
        <v>6437</v>
      </c>
      <c r="K107" s="46">
        <v>150</v>
      </c>
      <c r="L107" s="46">
        <f t="shared" si="14"/>
        <v>6587</v>
      </c>
      <c r="M107" s="47">
        <f t="shared" si="15"/>
        <v>142.96576999999999</v>
      </c>
      <c r="N107" s="47">
        <f t="shared" si="16"/>
        <v>36.449999999999996</v>
      </c>
      <c r="O107" s="47">
        <f t="shared" si="19"/>
        <v>179.41576999999998</v>
      </c>
      <c r="P107" s="48">
        <f t="shared" si="17"/>
        <v>1158.6597663401285</v>
      </c>
      <c r="Q107" s="48">
        <f t="shared" si="20"/>
        <v>267.00898975168309</v>
      </c>
      <c r="R107" s="48">
        <f t="shared" si="21"/>
        <v>1425.6687560918117</v>
      </c>
      <c r="S107" s="35">
        <v>4.1789386937681297</v>
      </c>
      <c r="T107" s="36">
        <f t="shared" si="22"/>
        <v>749.7675035252031</v>
      </c>
      <c r="U107" s="36">
        <f t="shared" si="18"/>
        <v>2175.4362596170149</v>
      </c>
      <c r="V107" s="37" t="s">
        <v>161</v>
      </c>
      <c r="W107" s="38">
        <f t="shared" si="25"/>
        <v>41973</v>
      </c>
      <c r="X107" s="38">
        <f t="shared" si="25"/>
        <v>41993</v>
      </c>
      <c r="Y107" s="39">
        <v>29</v>
      </c>
    </row>
    <row r="108" spans="1:25" ht="15" customHeight="1" x14ac:dyDescent="0.25">
      <c r="A108" s="26" t="s">
        <v>207</v>
      </c>
      <c r="B108" s="26" t="s">
        <v>197</v>
      </c>
      <c r="C108" s="27">
        <v>303</v>
      </c>
      <c r="D108" s="28" t="s">
        <v>200</v>
      </c>
      <c r="E108" s="26" t="s">
        <v>217</v>
      </c>
      <c r="F108" s="40" t="s">
        <v>95</v>
      </c>
      <c r="G108" s="40" t="s">
        <v>34</v>
      </c>
      <c r="H108" s="45">
        <v>2102</v>
      </c>
      <c r="I108" s="45">
        <v>10411</v>
      </c>
      <c r="J108" s="45">
        <v>12513</v>
      </c>
      <c r="K108" s="46">
        <v>239</v>
      </c>
      <c r="L108" s="46">
        <f t="shared" si="14"/>
        <v>12752</v>
      </c>
      <c r="M108" s="47">
        <f t="shared" si="15"/>
        <v>277.91372999999999</v>
      </c>
      <c r="N108" s="47">
        <f t="shared" si="16"/>
        <v>58.076999999999991</v>
      </c>
      <c r="O108" s="47">
        <f t="shared" si="19"/>
        <v>335.99072999999999</v>
      </c>
      <c r="P108" s="48">
        <f t="shared" si="17"/>
        <v>2252.3395457843758</v>
      </c>
      <c r="Q108" s="48">
        <f t="shared" si="20"/>
        <v>425.43432367101502</v>
      </c>
      <c r="R108" s="48">
        <f t="shared" si="21"/>
        <v>2677.7738694553909</v>
      </c>
      <c r="S108" s="35">
        <v>4.1789386937681297</v>
      </c>
      <c r="T108" s="36">
        <f t="shared" si="22"/>
        <v>1404.0846623444002</v>
      </c>
      <c r="U108" s="36">
        <f t="shared" si="18"/>
        <v>4081.8585317997913</v>
      </c>
      <c r="V108" s="37" t="s">
        <v>161</v>
      </c>
      <c r="W108" s="38">
        <f t="shared" si="25"/>
        <v>41973</v>
      </c>
      <c r="X108" s="38">
        <f t="shared" si="25"/>
        <v>41993</v>
      </c>
      <c r="Y108" s="39">
        <v>43</v>
      </c>
    </row>
    <row r="109" spans="1:25" ht="15" customHeight="1" x14ac:dyDescent="0.25">
      <c r="A109" s="17" t="s">
        <v>218</v>
      </c>
      <c r="B109" s="26" t="s">
        <v>197</v>
      </c>
      <c r="C109" s="27">
        <v>300</v>
      </c>
      <c r="D109" s="28" t="s">
        <v>198</v>
      </c>
      <c r="E109" s="26" t="s">
        <v>219</v>
      </c>
      <c r="F109" s="40" t="s">
        <v>95</v>
      </c>
      <c r="G109" s="40" t="s">
        <v>34</v>
      </c>
      <c r="H109" s="45">
        <v>1209</v>
      </c>
      <c r="I109" s="45">
        <v>6353</v>
      </c>
      <c r="J109" s="45">
        <v>7562</v>
      </c>
      <c r="K109" s="46">
        <v>142</v>
      </c>
      <c r="L109" s="46">
        <f t="shared" si="14"/>
        <v>7704</v>
      </c>
      <c r="M109" s="47">
        <f t="shared" si="15"/>
        <v>167.95202</v>
      </c>
      <c r="N109" s="47">
        <f t="shared" si="16"/>
        <v>34.505999999999993</v>
      </c>
      <c r="O109" s="47">
        <f t="shared" si="19"/>
        <v>202.45802</v>
      </c>
      <c r="P109" s="48">
        <f t="shared" si="17"/>
        <v>1361.1597255031927</v>
      </c>
      <c r="Q109" s="48">
        <f t="shared" si="20"/>
        <v>252.76851029825997</v>
      </c>
      <c r="R109" s="48">
        <f t="shared" si="21"/>
        <v>1613.9282358014527</v>
      </c>
      <c r="S109" s="35">
        <v>4.1789386937681297</v>
      </c>
      <c r="T109" s="36">
        <f t="shared" si="22"/>
        <v>846.05965364168185</v>
      </c>
      <c r="U109" s="36">
        <f t="shared" si="18"/>
        <v>2459.9878894431345</v>
      </c>
      <c r="V109" s="37" t="s">
        <v>161</v>
      </c>
      <c r="W109" s="38">
        <f t="shared" si="25"/>
        <v>41973</v>
      </c>
      <c r="X109" s="38">
        <f t="shared" si="25"/>
        <v>41993</v>
      </c>
      <c r="Y109" s="39">
        <v>22</v>
      </c>
    </row>
    <row r="110" spans="1:25" ht="15" customHeight="1" x14ac:dyDescent="0.25">
      <c r="A110" s="26" t="s">
        <v>218</v>
      </c>
      <c r="B110" s="18" t="s">
        <v>220</v>
      </c>
      <c r="C110" s="19"/>
      <c r="D110" s="18"/>
      <c r="E110" s="18" t="s">
        <v>207</v>
      </c>
      <c r="F110" s="19" t="s">
        <v>132</v>
      </c>
      <c r="G110" s="19" t="s">
        <v>34</v>
      </c>
      <c r="H110" s="20">
        <f>SUM(H111:H118)</f>
        <v>10724</v>
      </c>
      <c r="I110" s="20">
        <f>SUM(I111:I118)</f>
        <v>58604</v>
      </c>
      <c r="J110" s="20">
        <v>69338</v>
      </c>
      <c r="K110" s="20">
        <v>1607</v>
      </c>
      <c r="L110" s="20">
        <f t="shared" si="14"/>
        <v>70945</v>
      </c>
      <c r="M110" s="21">
        <f t="shared" si="15"/>
        <v>1539.9969800000001</v>
      </c>
      <c r="N110" s="21">
        <f t="shared" si="16"/>
        <v>390.50099999999992</v>
      </c>
      <c r="O110" s="21">
        <f t="shared" si="19"/>
        <v>1930.4979800000001</v>
      </c>
      <c r="P110" s="22">
        <f t="shared" si="17"/>
        <v>12480.837483065377</v>
      </c>
      <c r="Q110" s="22">
        <f t="shared" si="20"/>
        <v>2860.5563102063647</v>
      </c>
      <c r="R110" s="22">
        <f t="shared" si="21"/>
        <v>15341.393793271742</v>
      </c>
      <c r="S110" s="23">
        <v>3.4999984822568937</v>
      </c>
      <c r="T110" s="24">
        <f t="shared" si="22"/>
        <v>6756.74</v>
      </c>
      <c r="U110" s="24">
        <f t="shared" si="18"/>
        <v>22098.133793271743</v>
      </c>
      <c r="V110" s="25"/>
      <c r="W110" s="59"/>
      <c r="X110" s="25"/>
      <c r="Y110" s="20">
        <v>334</v>
      </c>
    </row>
    <row r="111" spans="1:25" s="5" customFormat="1" ht="15" customHeight="1" x14ac:dyDescent="0.25">
      <c r="A111" s="26" t="s">
        <v>218</v>
      </c>
      <c r="B111" s="26" t="s">
        <v>220</v>
      </c>
      <c r="C111" s="27">
        <v>300</v>
      </c>
      <c r="D111" s="28" t="s">
        <v>221</v>
      </c>
      <c r="E111" s="29" t="s">
        <v>222</v>
      </c>
      <c r="F111" s="30" t="s">
        <v>132</v>
      </c>
      <c r="G111" s="30" t="s">
        <v>34</v>
      </c>
      <c r="H111" s="39">
        <v>0</v>
      </c>
      <c r="I111" s="39">
        <v>0</v>
      </c>
      <c r="J111" s="39">
        <v>10</v>
      </c>
      <c r="K111" s="50">
        <v>10</v>
      </c>
      <c r="L111" s="50">
        <f t="shared" si="14"/>
        <v>20</v>
      </c>
      <c r="M111" s="51">
        <f t="shared" si="15"/>
        <v>0.22210000000000002</v>
      </c>
      <c r="N111" s="51">
        <f t="shared" si="16"/>
        <v>2.4299999999999997</v>
      </c>
      <c r="O111" s="51">
        <f t="shared" si="19"/>
        <v>2.6520999999999999</v>
      </c>
      <c r="P111" s="52">
        <f t="shared" si="17"/>
        <v>1.7999996370050155</v>
      </c>
      <c r="Q111" s="52">
        <f t="shared" si="20"/>
        <v>17.800599316778872</v>
      </c>
      <c r="R111" s="52">
        <f t="shared" si="21"/>
        <v>19.600598953783887</v>
      </c>
      <c r="S111" s="57">
        <v>3.4999984822568937</v>
      </c>
      <c r="T111" s="58">
        <f t="shared" si="22"/>
        <v>9.2823459747935075</v>
      </c>
      <c r="U111" s="58">
        <f t="shared" si="18"/>
        <v>28.882944928577395</v>
      </c>
      <c r="V111" s="37" t="s">
        <v>37</v>
      </c>
      <c r="W111" s="38">
        <f t="shared" ref="W111:X117" si="26">+V111+20</f>
        <v>41968</v>
      </c>
      <c r="X111" s="38">
        <f t="shared" si="26"/>
        <v>41988</v>
      </c>
      <c r="Y111" s="39">
        <v>0</v>
      </c>
    </row>
    <row r="112" spans="1:25" ht="15" customHeight="1" x14ac:dyDescent="0.25">
      <c r="A112" s="26" t="s">
        <v>218</v>
      </c>
      <c r="B112" s="26" t="s">
        <v>220</v>
      </c>
      <c r="C112" s="30"/>
      <c r="D112" s="26" t="s">
        <v>223</v>
      </c>
      <c r="E112" s="26" t="s">
        <v>224</v>
      </c>
      <c r="F112" s="40" t="s">
        <v>132</v>
      </c>
      <c r="G112" s="40" t="s">
        <v>34</v>
      </c>
      <c r="H112" s="45">
        <v>1310</v>
      </c>
      <c r="I112" s="45">
        <v>7156</v>
      </c>
      <c r="J112" s="45">
        <v>8466</v>
      </c>
      <c r="K112" s="46">
        <v>189</v>
      </c>
      <c r="L112" s="46">
        <f t="shared" si="14"/>
        <v>8655</v>
      </c>
      <c r="M112" s="47">
        <f t="shared" si="15"/>
        <v>188.02986000000001</v>
      </c>
      <c r="N112" s="47">
        <f t="shared" si="16"/>
        <v>45.926999999999992</v>
      </c>
      <c r="O112" s="47">
        <f t="shared" si="19"/>
        <v>233.95686000000001</v>
      </c>
      <c r="P112" s="48">
        <f t="shared" si="17"/>
        <v>1523.8796926884461</v>
      </c>
      <c r="Q112" s="48">
        <f t="shared" si="20"/>
        <v>336.43132708712068</v>
      </c>
      <c r="R112" s="48">
        <f t="shared" si="21"/>
        <v>1860.3110197755668</v>
      </c>
      <c r="S112" s="35">
        <v>3.4999984822568937</v>
      </c>
      <c r="T112" s="36">
        <f t="shared" si="22"/>
        <v>818.84865491358858</v>
      </c>
      <c r="U112" s="36">
        <f t="shared" si="18"/>
        <v>2679.1596746891555</v>
      </c>
      <c r="V112" s="37" t="s">
        <v>37</v>
      </c>
      <c r="W112" s="38">
        <f t="shared" si="26"/>
        <v>41968</v>
      </c>
      <c r="X112" s="38">
        <f t="shared" si="26"/>
        <v>41988</v>
      </c>
      <c r="Y112" s="39">
        <v>35</v>
      </c>
    </row>
    <row r="113" spans="1:25" ht="15" customHeight="1" x14ac:dyDescent="0.25">
      <c r="A113" s="26" t="s">
        <v>218</v>
      </c>
      <c r="B113" s="26" t="s">
        <v>220</v>
      </c>
      <c r="C113" s="27">
        <v>300</v>
      </c>
      <c r="D113" s="28" t="s">
        <v>221</v>
      </c>
      <c r="E113" s="26" t="s">
        <v>225</v>
      </c>
      <c r="F113" s="40" t="s">
        <v>132</v>
      </c>
      <c r="G113" s="40" t="s">
        <v>34</v>
      </c>
      <c r="H113" s="45">
        <v>1564</v>
      </c>
      <c r="I113" s="45">
        <v>8205</v>
      </c>
      <c r="J113" s="45">
        <v>9769</v>
      </c>
      <c r="K113" s="46">
        <v>190</v>
      </c>
      <c r="L113" s="46">
        <f t="shared" si="14"/>
        <v>9959</v>
      </c>
      <c r="M113" s="47">
        <f t="shared" si="15"/>
        <v>216.96949000000001</v>
      </c>
      <c r="N113" s="47">
        <f t="shared" si="16"/>
        <v>46.169999999999995</v>
      </c>
      <c r="O113" s="47">
        <f t="shared" si="19"/>
        <v>263.13949000000002</v>
      </c>
      <c r="P113" s="48">
        <f t="shared" si="17"/>
        <v>1758.4196453901998</v>
      </c>
      <c r="Q113" s="48">
        <f t="shared" si="20"/>
        <v>338.21138701879858</v>
      </c>
      <c r="R113" s="48">
        <f t="shared" si="21"/>
        <v>2096.6310324089982</v>
      </c>
      <c r="S113" s="35">
        <v>3.4999984822568937</v>
      </c>
      <c r="T113" s="36">
        <f t="shared" si="22"/>
        <v>920.98781562185309</v>
      </c>
      <c r="U113" s="36">
        <f t="shared" si="18"/>
        <v>3017.618848030851</v>
      </c>
      <c r="V113" s="37" t="s">
        <v>37</v>
      </c>
      <c r="W113" s="38">
        <f t="shared" si="26"/>
        <v>41968</v>
      </c>
      <c r="X113" s="38">
        <f t="shared" si="26"/>
        <v>41988</v>
      </c>
      <c r="Y113" s="39">
        <v>33</v>
      </c>
    </row>
    <row r="114" spans="1:25" ht="15" customHeight="1" x14ac:dyDescent="0.25">
      <c r="A114" s="26" t="s">
        <v>218</v>
      </c>
      <c r="B114" s="26" t="s">
        <v>220</v>
      </c>
      <c r="C114" s="30"/>
      <c r="D114" s="26" t="s">
        <v>226</v>
      </c>
      <c r="E114" s="26" t="s">
        <v>227</v>
      </c>
      <c r="F114" s="40" t="s">
        <v>132</v>
      </c>
      <c r="G114" s="40" t="s">
        <v>34</v>
      </c>
      <c r="H114" s="45">
        <v>432</v>
      </c>
      <c r="I114" s="45">
        <v>2359</v>
      </c>
      <c r="J114" s="45">
        <v>2791</v>
      </c>
      <c r="K114" s="46">
        <v>112</v>
      </c>
      <c r="L114" s="46">
        <f t="shared" si="14"/>
        <v>2903</v>
      </c>
      <c r="M114" s="47">
        <f t="shared" si="15"/>
        <v>61.988109999999999</v>
      </c>
      <c r="N114" s="47">
        <f t="shared" si="16"/>
        <v>27.215999999999998</v>
      </c>
      <c r="O114" s="47">
        <f t="shared" si="19"/>
        <v>89.20411</v>
      </c>
      <c r="P114" s="48">
        <f t="shared" si="17"/>
        <v>502.37989868809984</v>
      </c>
      <c r="Q114" s="48">
        <f t="shared" si="20"/>
        <v>199.36671234792337</v>
      </c>
      <c r="R114" s="48">
        <f t="shared" si="21"/>
        <v>701.74661103602318</v>
      </c>
      <c r="S114" s="35">
        <v>3.4999984822568937</v>
      </c>
      <c r="T114" s="36">
        <f t="shared" si="22"/>
        <v>312.21424961107698</v>
      </c>
      <c r="U114" s="36">
        <f t="shared" si="18"/>
        <v>1013.9608606471002</v>
      </c>
      <c r="V114" s="37" t="s">
        <v>37</v>
      </c>
      <c r="W114" s="38">
        <f t="shared" si="26"/>
        <v>41968</v>
      </c>
      <c r="X114" s="38">
        <f t="shared" si="26"/>
        <v>41988</v>
      </c>
      <c r="Y114" s="39">
        <v>28</v>
      </c>
    </row>
    <row r="115" spans="1:25" ht="15" customHeight="1" x14ac:dyDescent="0.25">
      <c r="A115" s="26" t="s">
        <v>218</v>
      </c>
      <c r="B115" s="26" t="s">
        <v>220</v>
      </c>
      <c r="C115" s="30"/>
      <c r="D115" s="26" t="s">
        <v>228</v>
      </c>
      <c r="E115" s="26" t="s">
        <v>229</v>
      </c>
      <c r="F115" s="40" t="s">
        <v>132</v>
      </c>
      <c r="G115" s="40" t="s">
        <v>34</v>
      </c>
      <c r="H115" s="45">
        <v>1119</v>
      </c>
      <c r="I115" s="45">
        <v>5880</v>
      </c>
      <c r="J115" s="45">
        <v>6999</v>
      </c>
      <c r="K115" s="46">
        <v>188</v>
      </c>
      <c r="L115" s="46">
        <f t="shared" si="14"/>
        <v>7187</v>
      </c>
      <c r="M115" s="47">
        <f t="shared" si="15"/>
        <v>155.44779</v>
      </c>
      <c r="N115" s="47">
        <f t="shared" si="16"/>
        <v>45.68399999999999</v>
      </c>
      <c r="O115" s="47">
        <f t="shared" si="19"/>
        <v>201.13179</v>
      </c>
      <c r="P115" s="48">
        <f t="shared" si="17"/>
        <v>1259.8197459398104</v>
      </c>
      <c r="Q115" s="48">
        <f t="shared" si="20"/>
        <v>334.65126715544278</v>
      </c>
      <c r="R115" s="48">
        <f t="shared" si="21"/>
        <v>1594.4710130952533</v>
      </c>
      <c r="S115" s="35">
        <v>3.4999984822568937</v>
      </c>
      <c r="T115" s="36">
        <f t="shared" si="22"/>
        <v>703.9609597336123</v>
      </c>
      <c r="U115" s="36">
        <f t="shared" si="18"/>
        <v>2298.4319728288656</v>
      </c>
      <c r="V115" s="37" t="s">
        <v>37</v>
      </c>
      <c r="W115" s="38">
        <f t="shared" si="26"/>
        <v>41968</v>
      </c>
      <c r="X115" s="38">
        <f t="shared" si="26"/>
        <v>41988</v>
      </c>
      <c r="Y115" s="39">
        <v>39</v>
      </c>
    </row>
    <row r="116" spans="1:25" ht="15" customHeight="1" x14ac:dyDescent="0.25">
      <c r="A116" s="26" t="s">
        <v>218</v>
      </c>
      <c r="B116" s="26" t="s">
        <v>220</v>
      </c>
      <c r="C116" s="27">
        <v>300</v>
      </c>
      <c r="D116" s="28" t="s">
        <v>221</v>
      </c>
      <c r="E116" s="26" t="s">
        <v>230</v>
      </c>
      <c r="F116" s="40" t="s">
        <v>132</v>
      </c>
      <c r="G116" s="40" t="s">
        <v>34</v>
      </c>
      <c r="H116" s="45">
        <v>3171</v>
      </c>
      <c r="I116" s="45">
        <v>18003</v>
      </c>
      <c r="J116" s="45">
        <v>21174</v>
      </c>
      <c r="K116" s="46">
        <v>428</v>
      </c>
      <c r="L116" s="46">
        <f t="shared" si="14"/>
        <v>21602</v>
      </c>
      <c r="M116" s="47">
        <f t="shared" si="15"/>
        <v>470.27454</v>
      </c>
      <c r="N116" s="47">
        <f t="shared" si="16"/>
        <v>104.00399999999999</v>
      </c>
      <c r="O116" s="47">
        <f t="shared" si="19"/>
        <v>574.27854000000002</v>
      </c>
      <c r="P116" s="48">
        <f t="shared" si="17"/>
        <v>3811.3192313944201</v>
      </c>
      <c r="Q116" s="48">
        <f t="shared" si="20"/>
        <v>761.86565075813564</v>
      </c>
      <c r="R116" s="48">
        <f t="shared" si="21"/>
        <v>4573.1848821525555</v>
      </c>
      <c r="S116" s="35">
        <v>3.4999984822568937</v>
      </c>
      <c r="T116" s="36">
        <f t="shared" si="22"/>
        <v>2009.9740183927049</v>
      </c>
      <c r="U116" s="36">
        <f t="shared" si="18"/>
        <v>6583.1589005452606</v>
      </c>
      <c r="V116" s="37" t="s">
        <v>37</v>
      </c>
      <c r="W116" s="38">
        <f t="shared" si="26"/>
        <v>41968</v>
      </c>
      <c r="X116" s="38">
        <f t="shared" si="26"/>
        <v>41988</v>
      </c>
      <c r="Y116" s="39">
        <v>88</v>
      </c>
    </row>
    <row r="117" spans="1:25" ht="15" customHeight="1" x14ac:dyDescent="0.25">
      <c r="A117" s="26" t="s">
        <v>218</v>
      </c>
      <c r="B117" s="26" t="s">
        <v>220</v>
      </c>
      <c r="C117" s="30"/>
      <c r="D117" s="26" t="s">
        <v>231</v>
      </c>
      <c r="E117" s="26" t="s">
        <v>232</v>
      </c>
      <c r="F117" s="40" t="s">
        <v>132</v>
      </c>
      <c r="G117" s="40" t="s">
        <v>34</v>
      </c>
      <c r="H117" s="45">
        <v>511</v>
      </c>
      <c r="I117" s="45">
        <v>2589</v>
      </c>
      <c r="J117" s="45">
        <v>3100</v>
      </c>
      <c r="K117" s="46">
        <v>108</v>
      </c>
      <c r="L117" s="46">
        <f t="shared" si="14"/>
        <v>3208</v>
      </c>
      <c r="M117" s="47">
        <f t="shared" si="15"/>
        <v>68.850999999999999</v>
      </c>
      <c r="N117" s="47">
        <f t="shared" si="16"/>
        <v>26.243999999999996</v>
      </c>
      <c r="O117" s="47">
        <f t="shared" si="19"/>
        <v>95.094999999999999</v>
      </c>
      <c r="P117" s="48">
        <f t="shared" si="17"/>
        <v>557.99988747155487</v>
      </c>
      <c r="Q117" s="48">
        <f t="shared" si="20"/>
        <v>192.24647262121181</v>
      </c>
      <c r="R117" s="48">
        <f t="shared" si="21"/>
        <v>750.24636009276674</v>
      </c>
      <c r="S117" s="35">
        <v>3.4999984822568937</v>
      </c>
      <c r="T117" s="36">
        <f t="shared" si="22"/>
        <v>332.83235567021933</v>
      </c>
      <c r="U117" s="36">
        <f t="shared" si="18"/>
        <v>1083.0787157629861</v>
      </c>
      <c r="V117" s="37" t="s">
        <v>37</v>
      </c>
      <c r="W117" s="38">
        <f t="shared" si="26"/>
        <v>41968</v>
      </c>
      <c r="X117" s="38">
        <f t="shared" si="26"/>
        <v>41988</v>
      </c>
      <c r="Y117" s="39">
        <v>27</v>
      </c>
    </row>
    <row r="118" spans="1:25" ht="15" customHeight="1" x14ac:dyDescent="0.25">
      <c r="A118" s="26" t="s">
        <v>218</v>
      </c>
      <c r="B118" s="26" t="s">
        <v>220</v>
      </c>
      <c r="C118" s="30"/>
      <c r="D118" s="26"/>
      <c r="E118" s="26" t="s">
        <v>233</v>
      </c>
      <c r="F118" s="40" t="s">
        <v>132</v>
      </c>
      <c r="G118" s="40" t="s">
        <v>34</v>
      </c>
      <c r="H118" s="45">
        <v>2617</v>
      </c>
      <c r="I118" s="45">
        <v>14412</v>
      </c>
      <c r="J118" s="45">
        <v>17029</v>
      </c>
      <c r="K118" s="46">
        <v>382</v>
      </c>
      <c r="L118" s="46">
        <f t="shared" si="14"/>
        <v>17411</v>
      </c>
      <c r="M118" s="47">
        <f t="shared" si="15"/>
        <v>378.21409</v>
      </c>
      <c r="N118" s="47">
        <f t="shared" si="16"/>
        <v>92.825999999999993</v>
      </c>
      <c r="O118" s="47">
        <f t="shared" si="19"/>
        <v>471.04008999999996</v>
      </c>
      <c r="P118" s="48">
        <f t="shared" si="17"/>
        <v>3065.2193818558412</v>
      </c>
      <c r="Q118" s="48">
        <f t="shared" si="20"/>
        <v>679.98289390095283</v>
      </c>
      <c r="R118" s="48">
        <f t="shared" si="21"/>
        <v>3745.2022757567938</v>
      </c>
      <c r="S118" s="35">
        <v>3.4999984822568937</v>
      </c>
      <c r="T118" s="36">
        <f t="shared" si="22"/>
        <v>1648.6396000821505</v>
      </c>
      <c r="U118" s="36">
        <f t="shared" si="18"/>
        <v>5393.8418758389444</v>
      </c>
      <c r="V118" s="37" t="s">
        <v>37</v>
      </c>
      <c r="W118" s="38">
        <v>41968</v>
      </c>
      <c r="X118" s="38">
        <v>41988</v>
      </c>
      <c r="Y118" s="45">
        <v>84</v>
      </c>
    </row>
    <row r="119" spans="1:25" s="5" customFormat="1" ht="15" customHeight="1" x14ac:dyDescent="0.25">
      <c r="A119" s="60" t="s">
        <v>234</v>
      </c>
      <c r="B119" s="18" t="s">
        <v>235</v>
      </c>
      <c r="C119" s="19"/>
      <c r="D119" s="18"/>
      <c r="E119" s="18" t="s">
        <v>218</v>
      </c>
      <c r="F119" s="19" t="s">
        <v>50</v>
      </c>
      <c r="G119" s="19" t="s">
        <v>34</v>
      </c>
      <c r="H119" s="20">
        <f>SUM(H120:H131)</f>
        <v>16798</v>
      </c>
      <c r="I119" s="20">
        <f>SUM(I120:I131)</f>
        <v>77531</v>
      </c>
      <c r="J119" s="20">
        <v>94339</v>
      </c>
      <c r="K119" s="20">
        <v>2063</v>
      </c>
      <c r="L119" s="20">
        <f t="shared" si="14"/>
        <v>96402</v>
      </c>
      <c r="M119" s="21">
        <f t="shared" si="15"/>
        <v>2095.26919</v>
      </c>
      <c r="N119" s="21">
        <f t="shared" si="16"/>
        <v>501.30899999999991</v>
      </c>
      <c r="O119" s="21">
        <f t="shared" si="19"/>
        <v>2596.5781899999997</v>
      </c>
      <c r="P119" s="22">
        <f t="shared" si="17"/>
        <v>16981.016575541616</v>
      </c>
      <c r="Q119" s="22">
        <f t="shared" si="20"/>
        <v>3672.2636390514813</v>
      </c>
      <c r="R119" s="22">
        <f t="shared" si="21"/>
        <v>20653.280214593098</v>
      </c>
      <c r="S119" s="23">
        <v>3.4000015997977711</v>
      </c>
      <c r="T119" s="24">
        <f t="shared" si="22"/>
        <v>8828.369999999999</v>
      </c>
      <c r="U119" s="24">
        <f t="shared" si="18"/>
        <v>29481.650214593097</v>
      </c>
      <c r="V119" s="25"/>
      <c r="W119" s="59"/>
      <c r="X119" s="25"/>
      <c r="Y119" s="20">
        <v>417</v>
      </c>
    </row>
    <row r="120" spans="1:25" ht="15" customHeight="1" x14ac:dyDescent="0.25">
      <c r="A120" s="26" t="s">
        <v>234</v>
      </c>
      <c r="B120" s="26" t="s">
        <v>235</v>
      </c>
      <c r="C120" s="27">
        <v>300</v>
      </c>
      <c r="D120" s="28" t="s">
        <v>236</v>
      </c>
      <c r="E120" s="29" t="s">
        <v>237</v>
      </c>
      <c r="F120" s="30" t="s">
        <v>50</v>
      </c>
      <c r="G120" s="30" t="s">
        <v>34</v>
      </c>
      <c r="H120" s="39">
        <v>0</v>
      </c>
      <c r="I120" s="39">
        <v>0</v>
      </c>
      <c r="J120" s="39">
        <v>10</v>
      </c>
      <c r="K120" s="50">
        <v>10</v>
      </c>
      <c r="L120" s="50">
        <f t="shared" si="14"/>
        <v>20</v>
      </c>
      <c r="M120" s="51">
        <f t="shared" si="15"/>
        <v>0.22210000000000002</v>
      </c>
      <c r="N120" s="51">
        <f t="shared" si="16"/>
        <v>2.4299999999999997</v>
      </c>
      <c r="O120" s="51">
        <f t="shared" si="19"/>
        <v>2.6520999999999999</v>
      </c>
      <c r="P120" s="52">
        <f t="shared" si="17"/>
        <v>1.7999996370050155</v>
      </c>
      <c r="Q120" s="52">
        <f t="shared" si="20"/>
        <v>17.800599316778872</v>
      </c>
      <c r="R120" s="52">
        <f t="shared" si="21"/>
        <v>19.600598953783887</v>
      </c>
      <c r="S120" s="57">
        <v>3.4000015997977711</v>
      </c>
      <c r="T120" s="58">
        <f t="shared" si="22"/>
        <v>9.0171442428236688</v>
      </c>
      <c r="U120" s="58">
        <f t="shared" si="18"/>
        <v>28.617743196607556</v>
      </c>
      <c r="V120" s="37" t="s">
        <v>37</v>
      </c>
      <c r="W120" s="38">
        <f t="shared" ref="W120:X131" si="27">+V120+20</f>
        <v>41968</v>
      </c>
      <c r="X120" s="38">
        <f t="shared" si="27"/>
        <v>41988</v>
      </c>
      <c r="Y120" s="39">
        <v>0</v>
      </c>
    </row>
    <row r="121" spans="1:25" ht="15" customHeight="1" x14ac:dyDescent="0.25">
      <c r="A121" s="26" t="s">
        <v>234</v>
      </c>
      <c r="B121" s="26" t="s">
        <v>235</v>
      </c>
      <c r="C121" s="30"/>
      <c r="D121" s="26" t="s">
        <v>238</v>
      </c>
      <c r="E121" s="26" t="s">
        <v>239</v>
      </c>
      <c r="F121" s="40" t="s">
        <v>50</v>
      </c>
      <c r="G121" s="40" t="s">
        <v>34</v>
      </c>
      <c r="H121" s="45">
        <v>1212</v>
      </c>
      <c r="I121" s="45">
        <v>5721</v>
      </c>
      <c r="J121" s="45">
        <v>6933</v>
      </c>
      <c r="K121" s="46">
        <v>182</v>
      </c>
      <c r="L121" s="46">
        <f t="shared" si="14"/>
        <v>7115</v>
      </c>
      <c r="M121" s="47">
        <f t="shared" si="15"/>
        <v>153.98193000000001</v>
      </c>
      <c r="N121" s="47">
        <f t="shared" si="16"/>
        <v>44.225999999999992</v>
      </c>
      <c r="O121" s="47">
        <f t="shared" si="19"/>
        <v>198.20793</v>
      </c>
      <c r="P121" s="48">
        <f t="shared" si="17"/>
        <v>1247.9397483355774</v>
      </c>
      <c r="Q121" s="48">
        <f t="shared" si="20"/>
        <v>323.97090756537546</v>
      </c>
      <c r="R121" s="48">
        <f t="shared" si="21"/>
        <v>1571.9106559009529</v>
      </c>
      <c r="S121" s="35">
        <v>3.4000015997977711</v>
      </c>
      <c r="T121" s="36">
        <f t="shared" si="22"/>
        <v>673.90727909260465</v>
      </c>
      <c r="U121" s="36">
        <f t="shared" si="18"/>
        <v>2245.8179349935576</v>
      </c>
      <c r="V121" s="37" t="s">
        <v>37</v>
      </c>
      <c r="W121" s="38">
        <f t="shared" si="27"/>
        <v>41968</v>
      </c>
      <c r="X121" s="38">
        <f t="shared" si="27"/>
        <v>41988</v>
      </c>
      <c r="Y121" s="39">
        <v>36</v>
      </c>
    </row>
    <row r="122" spans="1:25" ht="15" customHeight="1" x14ac:dyDescent="0.25">
      <c r="A122" s="26" t="s">
        <v>234</v>
      </c>
      <c r="B122" s="26" t="s">
        <v>235</v>
      </c>
      <c r="C122" s="27">
        <v>303</v>
      </c>
      <c r="D122" s="28" t="s">
        <v>240</v>
      </c>
      <c r="E122" s="26" t="s">
        <v>241</v>
      </c>
      <c r="F122" s="40" t="s">
        <v>50</v>
      </c>
      <c r="G122" s="40" t="s">
        <v>34</v>
      </c>
      <c r="H122" s="45">
        <v>1046</v>
      </c>
      <c r="I122" s="45">
        <v>5283</v>
      </c>
      <c r="J122" s="45">
        <v>6329</v>
      </c>
      <c r="K122" s="46">
        <v>169</v>
      </c>
      <c r="L122" s="46">
        <f t="shared" si="14"/>
        <v>6498</v>
      </c>
      <c r="M122" s="47">
        <f t="shared" si="15"/>
        <v>140.56709000000001</v>
      </c>
      <c r="N122" s="47">
        <f t="shared" si="16"/>
        <v>41.066999999999993</v>
      </c>
      <c r="O122" s="47">
        <f t="shared" si="19"/>
        <v>181.63409000000001</v>
      </c>
      <c r="P122" s="48">
        <f t="shared" si="17"/>
        <v>1139.2197702604744</v>
      </c>
      <c r="Q122" s="48">
        <f t="shared" si="20"/>
        <v>300.83012845356291</v>
      </c>
      <c r="R122" s="48">
        <f t="shared" si="21"/>
        <v>1440.0498987140372</v>
      </c>
      <c r="S122" s="35">
        <v>3.4000015997977711</v>
      </c>
      <c r="T122" s="36">
        <f t="shared" si="22"/>
        <v>617.55619657781233</v>
      </c>
      <c r="U122" s="36">
        <f t="shared" si="18"/>
        <v>2057.6060952918497</v>
      </c>
      <c r="V122" s="37" t="s">
        <v>37</v>
      </c>
      <c r="W122" s="38">
        <f t="shared" si="27"/>
        <v>41968</v>
      </c>
      <c r="X122" s="38">
        <f t="shared" si="27"/>
        <v>41988</v>
      </c>
      <c r="Y122" s="39">
        <v>36</v>
      </c>
    </row>
    <row r="123" spans="1:25" ht="15" customHeight="1" x14ac:dyDescent="0.25">
      <c r="A123" s="26" t="s">
        <v>234</v>
      </c>
      <c r="B123" s="26" t="s">
        <v>235</v>
      </c>
      <c r="C123" s="27">
        <v>307</v>
      </c>
      <c r="D123" s="28" t="s">
        <v>242</v>
      </c>
      <c r="E123" s="26" t="s">
        <v>243</v>
      </c>
      <c r="F123" s="40" t="s">
        <v>50</v>
      </c>
      <c r="G123" s="40" t="s">
        <v>34</v>
      </c>
      <c r="H123" s="45">
        <v>602</v>
      </c>
      <c r="I123" s="45">
        <v>3308</v>
      </c>
      <c r="J123" s="45">
        <v>3910</v>
      </c>
      <c r="K123" s="46">
        <v>100</v>
      </c>
      <c r="L123" s="46">
        <f t="shared" si="14"/>
        <v>4010</v>
      </c>
      <c r="M123" s="47">
        <f t="shared" si="15"/>
        <v>86.841099999999997</v>
      </c>
      <c r="N123" s="47">
        <f t="shared" si="16"/>
        <v>24.299999999999997</v>
      </c>
      <c r="O123" s="47">
        <f t="shared" si="19"/>
        <v>111.14109999999999</v>
      </c>
      <c r="P123" s="48">
        <f t="shared" si="17"/>
        <v>703.79985806896104</v>
      </c>
      <c r="Q123" s="48">
        <f t="shared" si="20"/>
        <v>178.00599316778872</v>
      </c>
      <c r="R123" s="48">
        <f t="shared" si="21"/>
        <v>881.80585123674973</v>
      </c>
      <c r="S123" s="35">
        <v>3.4000015997977711</v>
      </c>
      <c r="T123" s="36">
        <f t="shared" si="22"/>
        <v>377.87991780328406</v>
      </c>
      <c r="U123" s="36">
        <f t="shared" si="18"/>
        <v>1259.6857690400338</v>
      </c>
      <c r="V123" s="37" t="s">
        <v>37</v>
      </c>
      <c r="W123" s="38">
        <f t="shared" si="27"/>
        <v>41968</v>
      </c>
      <c r="X123" s="38">
        <f t="shared" si="27"/>
        <v>41988</v>
      </c>
      <c r="Y123" s="39">
        <v>18</v>
      </c>
    </row>
    <row r="124" spans="1:25" ht="15" customHeight="1" x14ac:dyDescent="0.25">
      <c r="A124" s="17" t="s">
        <v>244</v>
      </c>
      <c r="B124" s="26" t="s">
        <v>235</v>
      </c>
      <c r="C124" s="27">
        <v>305</v>
      </c>
      <c r="D124" s="28" t="s">
        <v>245</v>
      </c>
      <c r="E124" s="26" t="s">
        <v>246</v>
      </c>
      <c r="F124" s="40" t="s">
        <v>50</v>
      </c>
      <c r="G124" s="40" t="s">
        <v>34</v>
      </c>
      <c r="H124" s="45">
        <v>1298</v>
      </c>
      <c r="I124" s="45">
        <v>6679</v>
      </c>
      <c r="J124" s="45">
        <v>7977</v>
      </c>
      <c r="K124" s="46">
        <v>176</v>
      </c>
      <c r="L124" s="46">
        <f t="shared" si="14"/>
        <v>8153</v>
      </c>
      <c r="M124" s="47">
        <f t="shared" si="15"/>
        <v>177.16917000000001</v>
      </c>
      <c r="N124" s="47">
        <f t="shared" si="16"/>
        <v>42.767999999999994</v>
      </c>
      <c r="O124" s="47">
        <f t="shared" si="19"/>
        <v>219.93717000000001</v>
      </c>
      <c r="P124" s="48">
        <f t="shared" si="17"/>
        <v>1435.8597104389009</v>
      </c>
      <c r="Q124" s="48">
        <f t="shared" si="20"/>
        <v>313.29054797530813</v>
      </c>
      <c r="R124" s="48">
        <f t="shared" si="21"/>
        <v>1749.150258414209</v>
      </c>
      <c r="S124" s="35">
        <v>3.4000015997977711</v>
      </c>
      <c r="T124" s="36">
        <f t="shared" si="22"/>
        <v>747.78672985499441</v>
      </c>
      <c r="U124" s="36">
        <f t="shared" si="18"/>
        <v>2496.9369882692035</v>
      </c>
      <c r="V124" s="37" t="s">
        <v>37</v>
      </c>
      <c r="W124" s="38">
        <f t="shared" si="27"/>
        <v>41968</v>
      </c>
      <c r="X124" s="38">
        <f t="shared" si="27"/>
        <v>41988</v>
      </c>
      <c r="Y124" s="39">
        <v>33</v>
      </c>
    </row>
    <row r="125" spans="1:25" ht="15" customHeight="1" x14ac:dyDescent="0.25">
      <c r="A125" s="26" t="s">
        <v>244</v>
      </c>
      <c r="B125" s="26" t="s">
        <v>235</v>
      </c>
      <c r="C125" s="30"/>
      <c r="D125" s="26" t="s">
        <v>247</v>
      </c>
      <c r="E125" s="26" t="s">
        <v>248</v>
      </c>
      <c r="F125" s="40" t="s">
        <v>50</v>
      </c>
      <c r="G125" s="40" t="s">
        <v>34</v>
      </c>
      <c r="H125" s="45">
        <v>5184</v>
      </c>
      <c r="I125" s="45">
        <v>24699</v>
      </c>
      <c r="J125" s="45">
        <v>29883</v>
      </c>
      <c r="K125" s="45">
        <v>487</v>
      </c>
      <c r="L125" s="45">
        <f t="shared" si="14"/>
        <v>30370</v>
      </c>
      <c r="M125" s="47">
        <f t="shared" si="15"/>
        <v>663.70143000000007</v>
      </c>
      <c r="N125" s="47">
        <f t="shared" si="16"/>
        <v>118.34099999999998</v>
      </c>
      <c r="O125" s="47">
        <f t="shared" si="19"/>
        <v>782.04243000000008</v>
      </c>
      <c r="P125" s="61">
        <f t="shared" si="17"/>
        <v>5378.9389152620879</v>
      </c>
      <c r="Q125" s="61">
        <f t="shared" si="20"/>
        <v>866.889186727131</v>
      </c>
      <c r="R125" s="61">
        <f t="shared" si="21"/>
        <v>6245.8281019892192</v>
      </c>
      <c r="S125" s="35">
        <v>3.4000015997977711</v>
      </c>
      <c r="T125" s="36">
        <f t="shared" si="22"/>
        <v>2658.9455131097366</v>
      </c>
      <c r="U125" s="36">
        <f t="shared" si="18"/>
        <v>8904.7736150989549</v>
      </c>
      <c r="V125" s="37" t="s">
        <v>37</v>
      </c>
      <c r="W125" s="38">
        <f t="shared" si="27"/>
        <v>41968</v>
      </c>
      <c r="X125" s="38">
        <f t="shared" si="27"/>
        <v>41988</v>
      </c>
      <c r="Y125" s="39">
        <v>93</v>
      </c>
    </row>
    <row r="126" spans="1:25" ht="15" customHeight="1" x14ac:dyDescent="0.25">
      <c r="A126" s="26" t="s">
        <v>244</v>
      </c>
      <c r="B126" s="26" t="s">
        <v>235</v>
      </c>
      <c r="C126" s="30"/>
      <c r="D126" s="26" t="s">
        <v>249</v>
      </c>
      <c r="E126" s="26" t="s">
        <v>250</v>
      </c>
      <c r="F126" s="40" t="s">
        <v>50</v>
      </c>
      <c r="G126" s="40" t="s">
        <v>34</v>
      </c>
      <c r="H126" s="45">
        <v>677</v>
      </c>
      <c r="I126" s="45">
        <v>3472</v>
      </c>
      <c r="J126" s="45">
        <v>4149</v>
      </c>
      <c r="K126" s="46">
        <v>114</v>
      </c>
      <c r="L126" s="46">
        <f t="shared" si="14"/>
        <v>4263</v>
      </c>
      <c r="M126" s="47">
        <f t="shared" si="15"/>
        <v>92.149290000000008</v>
      </c>
      <c r="N126" s="47">
        <f t="shared" si="16"/>
        <v>27.701999999999995</v>
      </c>
      <c r="O126" s="47">
        <f t="shared" si="19"/>
        <v>119.85129000000001</v>
      </c>
      <c r="P126" s="48">
        <f t="shared" si="17"/>
        <v>746.81984939338099</v>
      </c>
      <c r="Q126" s="48">
        <f t="shared" si="20"/>
        <v>202.92683221127913</v>
      </c>
      <c r="R126" s="48">
        <f t="shared" si="21"/>
        <v>949.74668160466013</v>
      </c>
      <c r="S126" s="35">
        <v>3.4000015997977711</v>
      </c>
      <c r="T126" s="36">
        <f t="shared" si="22"/>
        <v>407.4945777378266</v>
      </c>
      <c r="U126" s="36">
        <f t="shared" si="18"/>
        <v>1357.2412593424867</v>
      </c>
      <c r="V126" s="37" t="s">
        <v>37</v>
      </c>
      <c r="W126" s="38">
        <f t="shared" si="27"/>
        <v>41968</v>
      </c>
      <c r="X126" s="38">
        <f t="shared" si="27"/>
        <v>41988</v>
      </c>
      <c r="Y126" s="39">
        <v>25</v>
      </c>
    </row>
    <row r="127" spans="1:25" ht="15" customHeight="1" x14ac:dyDescent="0.25">
      <c r="A127" s="26" t="s">
        <v>244</v>
      </c>
      <c r="B127" s="26" t="s">
        <v>235</v>
      </c>
      <c r="C127" s="27">
        <v>302</v>
      </c>
      <c r="D127" s="28" t="s">
        <v>251</v>
      </c>
      <c r="E127" s="26" t="s">
        <v>252</v>
      </c>
      <c r="F127" s="40" t="s">
        <v>50</v>
      </c>
      <c r="G127" s="40" t="s">
        <v>34</v>
      </c>
      <c r="H127" s="45">
        <v>2780</v>
      </c>
      <c r="I127" s="45">
        <v>12575</v>
      </c>
      <c r="J127" s="45">
        <v>15355</v>
      </c>
      <c r="K127" s="46">
        <v>280</v>
      </c>
      <c r="L127" s="46">
        <f t="shared" si="14"/>
        <v>15635</v>
      </c>
      <c r="M127" s="47">
        <f t="shared" si="15"/>
        <v>341.03455000000002</v>
      </c>
      <c r="N127" s="47">
        <f t="shared" si="16"/>
        <v>68.039999999999992</v>
      </c>
      <c r="O127" s="47">
        <f t="shared" si="19"/>
        <v>409.07455000000004</v>
      </c>
      <c r="P127" s="48">
        <f t="shared" si="17"/>
        <v>2763.8994426212016</v>
      </c>
      <c r="Q127" s="48">
        <f t="shared" si="20"/>
        <v>498.41678086980841</v>
      </c>
      <c r="R127" s="48">
        <f t="shared" si="21"/>
        <v>3262.3162234910101</v>
      </c>
      <c r="S127" s="35">
        <v>3.4000015997977711</v>
      </c>
      <c r="T127" s="36">
        <f t="shared" si="22"/>
        <v>1390.8541244365535</v>
      </c>
      <c r="U127" s="36">
        <f t="shared" si="18"/>
        <v>4653.1703479275639</v>
      </c>
      <c r="V127" s="37" t="s">
        <v>37</v>
      </c>
      <c r="W127" s="38">
        <f t="shared" si="27"/>
        <v>41968</v>
      </c>
      <c r="X127" s="38">
        <f t="shared" si="27"/>
        <v>41988</v>
      </c>
      <c r="Y127" s="39">
        <v>54</v>
      </c>
    </row>
    <row r="128" spans="1:25" ht="15" customHeight="1" x14ac:dyDescent="0.25">
      <c r="A128" s="26" t="s">
        <v>244</v>
      </c>
      <c r="B128" s="26" t="s">
        <v>235</v>
      </c>
      <c r="C128" s="27">
        <v>301</v>
      </c>
      <c r="D128" s="28" t="s">
        <v>253</v>
      </c>
      <c r="E128" s="26" t="s">
        <v>254</v>
      </c>
      <c r="F128" s="40" t="s">
        <v>50</v>
      </c>
      <c r="G128" s="40" t="s">
        <v>34</v>
      </c>
      <c r="H128" s="45">
        <v>809</v>
      </c>
      <c r="I128" s="45">
        <v>3122</v>
      </c>
      <c r="J128" s="45">
        <v>3931</v>
      </c>
      <c r="K128" s="46">
        <v>129</v>
      </c>
      <c r="L128" s="46">
        <f t="shared" si="14"/>
        <v>4060</v>
      </c>
      <c r="M128" s="47">
        <f t="shared" si="15"/>
        <v>87.307510000000008</v>
      </c>
      <c r="N128" s="47">
        <f t="shared" si="16"/>
        <v>31.346999999999994</v>
      </c>
      <c r="O128" s="47">
        <f t="shared" si="19"/>
        <v>118.65451</v>
      </c>
      <c r="P128" s="48">
        <f t="shared" si="17"/>
        <v>707.57985730667167</v>
      </c>
      <c r="Q128" s="48">
        <f t="shared" si="20"/>
        <v>229.62773118644745</v>
      </c>
      <c r="R128" s="48">
        <f t="shared" si="21"/>
        <v>937.20758849311915</v>
      </c>
      <c r="S128" s="35">
        <v>3.4000015997977711</v>
      </c>
      <c r="T128" s="36">
        <f t="shared" si="22"/>
        <v>403.42552382322066</v>
      </c>
      <c r="U128" s="36">
        <f t="shared" si="18"/>
        <v>1340.6331123163397</v>
      </c>
      <c r="V128" s="37" t="s">
        <v>37</v>
      </c>
      <c r="W128" s="38">
        <f t="shared" si="27"/>
        <v>41968</v>
      </c>
      <c r="X128" s="38">
        <f t="shared" si="27"/>
        <v>41988</v>
      </c>
      <c r="Y128" s="39">
        <v>28</v>
      </c>
    </row>
    <row r="129" spans="1:25" ht="15" customHeight="1" x14ac:dyDescent="0.25">
      <c r="A129" s="26" t="s">
        <v>244</v>
      </c>
      <c r="B129" s="26" t="s">
        <v>235</v>
      </c>
      <c r="C129" s="27">
        <v>304</v>
      </c>
      <c r="D129" s="28" t="s">
        <v>255</v>
      </c>
      <c r="E129" s="26" t="s">
        <v>256</v>
      </c>
      <c r="F129" s="40" t="s">
        <v>50</v>
      </c>
      <c r="G129" s="40" t="s">
        <v>34</v>
      </c>
      <c r="H129" s="45">
        <v>1589</v>
      </c>
      <c r="I129" s="45">
        <v>5276</v>
      </c>
      <c r="J129" s="45">
        <v>6865</v>
      </c>
      <c r="K129" s="46">
        <v>147</v>
      </c>
      <c r="L129" s="46">
        <f t="shared" si="14"/>
        <v>7012</v>
      </c>
      <c r="M129" s="47">
        <f t="shared" si="15"/>
        <v>152.47165000000001</v>
      </c>
      <c r="N129" s="47">
        <f t="shared" si="16"/>
        <v>35.720999999999997</v>
      </c>
      <c r="O129" s="47">
        <f t="shared" si="19"/>
        <v>188.19265000000001</v>
      </c>
      <c r="P129" s="48">
        <f t="shared" si="17"/>
        <v>1235.6997508039433</v>
      </c>
      <c r="Q129" s="48">
        <f t="shared" si="20"/>
        <v>261.6688099566494</v>
      </c>
      <c r="R129" s="48">
        <f t="shared" si="21"/>
        <v>1497.3685607605926</v>
      </c>
      <c r="S129" s="35">
        <v>3.4000015997977711</v>
      </c>
      <c r="T129" s="36">
        <f t="shared" si="22"/>
        <v>639.8553110701821</v>
      </c>
      <c r="U129" s="36">
        <f t="shared" si="18"/>
        <v>2137.2238718307744</v>
      </c>
      <c r="V129" s="37" t="s">
        <v>37</v>
      </c>
      <c r="W129" s="38">
        <f t="shared" si="27"/>
        <v>41968</v>
      </c>
      <c r="X129" s="38">
        <f t="shared" si="27"/>
        <v>41988</v>
      </c>
      <c r="Y129" s="39">
        <v>32</v>
      </c>
    </row>
    <row r="130" spans="1:25" ht="15" customHeight="1" x14ac:dyDescent="0.25">
      <c r="A130" s="26" t="s">
        <v>244</v>
      </c>
      <c r="B130" s="26" t="s">
        <v>235</v>
      </c>
      <c r="C130" s="27">
        <v>306</v>
      </c>
      <c r="D130" s="28" t="s">
        <v>257</v>
      </c>
      <c r="E130" s="26" t="s">
        <v>258</v>
      </c>
      <c r="F130" s="40" t="s">
        <v>50</v>
      </c>
      <c r="G130" s="40" t="s">
        <v>34</v>
      </c>
      <c r="H130" s="45">
        <v>767</v>
      </c>
      <c r="I130" s="45">
        <v>2605</v>
      </c>
      <c r="J130" s="45">
        <v>3372</v>
      </c>
      <c r="K130" s="46">
        <v>123</v>
      </c>
      <c r="L130" s="46">
        <f t="shared" si="14"/>
        <v>3495</v>
      </c>
      <c r="M130" s="47">
        <f t="shared" si="15"/>
        <v>74.892120000000006</v>
      </c>
      <c r="N130" s="47">
        <f t="shared" si="16"/>
        <v>29.888999999999996</v>
      </c>
      <c r="O130" s="47">
        <f t="shared" si="19"/>
        <v>104.78112</v>
      </c>
      <c r="P130" s="48">
        <f t="shared" si="17"/>
        <v>606.95987759809123</v>
      </c>
      <c r="Q130" s="48">
        <f t="shared" si="20"/>
        <v>218.94737159638012</v>
      </c>
      <c r="R130" s="48">
        <f t="shared" si="21"/>
        <v>825.90724919447132</v>
      </c>
      <c r="S130" s="35">
        <v>3.4000015997977711</v>
      </c>
      <c r="T130" s="36">
        <f t="shared" si="22"/>
        <v>356.25597562860224</v>
      </c>
      <c r="U130" s="36">
        <f t="shared" si="18"/>
        <v>1182.1632248230735</v>
      </c>
      <c r="V130" s="37" t="s">
        <v>37</v>
      </c>
      <c r="W130" s="38">
        <f t="shared" si="27"/>
        <v>41968</v>
      </c>
      <c r="X130" s="38">
        <f t="shared" si="27"/>
        <v>41988</v>
      </c>
      <c r="Y130" s="39">
        <v>30</v>
      </c>
    </row>
    <row r="131" spans="1:25" ht="15" customHeight="1" x14ac:dyDescent="0.25">
      <c r="A131" s="26" t="s">
        <v>244</v>
      </c>
      <c r="B131" s="26" t="s">
        <v>235</v>
      </c>
      <c r="C131" s="30"/>
      <c r="D131" s="26" t="s">
        <v>259</v>
      </c>
      <c r="E131" s="26" t="s">
        <v>260</v>
      </c>
      <c r="F131" s="40" t="s">
        <v>50</v>
      </c>
      <c r="G131" s="40" t="s">
        <v>34</v>
      </c>
      <c r="H131" s="45">
        <v>834</v>
      </c>
      <c r="I131" s="45">
        <v>4791</v>
      </c>
      <c r="J131" s="45">
        <v>5625</v>
      </c>
      <c r="K131" s="46">
        <v>146</v>
      </c>
      <c r="L131" s="46">
        <f t="shared" si="14"/>
        <v>5771</v>
      </c>
      <c r="M131" s="47">
        <f t="shared" si="15"/>
        <v>124.93125000000001</v>
      </c>
      <c r="N131" s="47">
        <f t="shared" si="16"/>
        <v>35.477999999999994</v>
      </c>
      <c r="O131" s="47">
        <f t="shared" si="19"/>
        <v>160.40924999999999</v>
      </c>
      <c r="P131" s="48">
        <f t="shared" si="17"/>
        <v>1012.4997958153212</v>
      </c>
      <c r="Q131" s="48">
        <f t="shared" si="20"/>
        <v>259.8887500249715</v>
      </c>
      <c r="R131" s="48">
        <f t="shared" si="21"/>
        <v>1272.3885458402929</v>
      </c>
      <c r="S131" s="35">
        <v>3.4000015997977711</v>
      </c>
      <c r="T131" s="36">
        <f t="shared" si="22"/>
        <v>545.39170662236052</v>
      </c>
      <c r="U131" s="36">
        <f t="shared" si="18"/>
        <v>1817.7802524626534</v>
      </c>
      <c r="V131" s="37" t="s">
        <v>37</v>
      </c>
      <c r="W131" s="38">
        <f t="shared" si="27"/>
        <v>41968</v>
      </c>
      <c r="X131" s="38">
        <f t="shared" si="27"/>
        <v>41988</v>
      </c>
      <c r="Y131" s="39">
        <v>32</v>
      </c>
    </row>
    <row r="132" spans="1:25" s="5" customFormat="1" ht="15" customHeight="1" x14ac:dyDescent="0.25">
      <c r="A132" s="26" t="s">
        <v>244</v>
      </c>
      <c r="B132" s="18" t="s">
        <v>261</v>
      </c>
      <c r="C132" s="19"/>
      <c r="D132" s="18"/>
      <c r="E132" s="18" t="s">
        <v>234</v>
      </c>
      <c r="F132" s="19" t="s">
        <v>115</v>
      </c>
      <c r="G132" s="19" t="s">
        <v>34</v>
      </c>
      <c r="H132" s="20">
        <f>SUM(H133:H138)</f>
        <v>10610</v>
      </c>
      <c r="I132" s="20">
        <f>SUM(I133:I138)</f>
        <v>58063</v>
      </c>
      <c r="J132" s="20">
        <v>68683</v>
      </c>
      <c r="K132" s="20">
        <v>947</v>
      </c>
      <c r="L132" s="20">
        <f t="shared" si="14"/>
        <v>69630</v>
      </c>
      <c r="M132" s="21">
        <f t="shared" si="15"/>
        <v>1525.4494300000001</v>
      </c>
      <c r="N132" s="21">
        <f t="shared" si="16"/>
        <v>230.12099999999998</v>
      </c>
      <c r="O132" s="21">
        <f t="shared" si="19"/>
        <v>1755.5704300000002</v>
      </c>
      <c r="P132" s="22">
        <f t="shared" si="17"/>
        <v>12362.937506841548</v>
      </c>
      <c r="Q132" s="22">
        <f t="shared" si="20"/>
        <v>1685.716755298959</v>
      </c>
      <c r="R132" s="22">
        <f t="shared" si="21"/>
        <v>14048.654262140508</v>
      </c>
      <c r="S132" s="23">
        <v>2.8000015926447337</v>
      </c>
      <c r="T132" s="24">
        <f t="shared" si="22"/>
        <v>4915.6000000000004</v>
      </c>
      <c r="U132" s="24">
        <f t="shared" si="18"/>
        <v>18964.254262140508</v>
      </c>
      <c r="V132" s="25"/>
      <c r="W132" s="25"/>
      <c r="X132" s="59"/>
      <c r="Y132" s="20">
        <v>129</v>
      </c>
    </row>
    <row r="133" spans="1:25" ht="15" customHeight="1" x14ac:dyDescent="0.25">
      <c r="A133" s="26" t="s">
        <v>244</v>
      </c>
      <c r="B133" s="26" t="s">
        <v>261</v>
      </c>
      <c r="C133" s="27">
        <v>300</v>
      </c>
      <c r="D133" s="28" t="s">
        <v>262</v>
      </c>
      <c r="E133" s="26" t="s">
        <v>263</v>
      </c>
      <c r="F133" s="40" t="s">
        <v>115</v>
      </c>
      <c r="G133" s="40" t="s">
        <v>34</v>
      </c>
      <c r="H133" s="39">
        <v>0</v>
      </c>
      <c r="I133" s="39">
        <v>0</v>
      </c>
      <c r="J133" s="39">
        <v>10</v>
      </c>
      <c r="K133" s="50">
        <v>10</v>
      </c>
      <c r="L133" s="50">
        <f t="shared" si="14"/>
        <v>20</v>
      </c>
      <c r="M133" s="51">
        <f t="shared" si="15"/>
        <v>0.22210000000000002</v>
      </c>
      <c r="N133" s="51">
        <f t="shared" si="16"/>
        <v>2.4299999999999997</v>
      </c>
      <c r="O133" s="51">
        <f t="shared" si="19"/>
        <v>2.6520999999999999</v>
      </c>
      <c r="P133" s="52">
        <f t="shared" si="17"/>
        <v>1.7999996370050155</v>
      </c>
      <c r="Q133" s="52">
        <f t="shared" si="20"/>
        <v>17.800599316778872</v>
      </c>
      <c r="R133" s="52">
        <f t="shared" si="21"/>
        <v>19.600598953783887</v>
      </c>
      <c r="S133" s="62">
        <v>2.8000015926447337</v>
      </c>
      <c r="T133" s="63">
        <f t="shared" si="22"/>
        <v>7.4258842238530978</v>
      </c>
      <c r="U133" s="63">
        <f t="shared" si="18"/>
        <v>27.026483177636983</v>
      </c>
      <c r="V133" s="37" t="s">
        <v>37</v>
      </c>
      <c r="W133" s="38">
        <f t="shared" ref="W133:X138" si="28">+V133+20</f>
        <v>41968</v>
      </c>
      <c r="X133" s="38">
        <f t="shared" si="28"/>
        <v>41988</v>
      </c>
      <c r="Y133" s="39">
        <v>0</v>
      </c>
    </row>
    <row r="134" spans="1:25" ht="15" customHeight="1" x14ac:dyDescent="0.25">
      <c r="A134" s="26" t="s">
        <v>244</v>
      </c>
      <c r="B134" s="26" t="s">
        <v>261</v>
      </c>
      <c r="C134" s="27">
        <v>301</v>
      </c>
      <c r="D134" s="28" t="s">
        <v>264</v>
      </c>
      <c r="E134" s="26" t="s">
        <v>265</v>
      </c>
      <c r="F134" s="40" t="s">
        <v>115</v>
      </c>
      <c r="G134" s="40" t="s">
        <v>34</v>
      </c>
      <c r="H134" s="45">
        <v>3052</v>
      </c>
      <c r="I134" s="45">
        <v>15253</v>
      </c>
      <c r="J134" s="45">
        <v>18305</v>
      </c>
      <c r="K134" s="46">
        <v>237</v>
      </c>
      <c r="L134" s="46">
        <f t="shared" si="14"/>
        <v>18542</v>
      </c>
      <c r="M134" s="47">
        <f t="shared" si="15"/>
        <v>406.55405000000002</v>
      </c>
      <c r="N134" s="47">
        <f t="shared" si="16"/>
        <v>57.590999999999994</v>
      </c>
      <c r="O134" s="47">
        <f t="shared" si="19"/>
        <v>464.14505000000003</v>
      </c>
      <c r="P134" s="48">
        <f t="shared" si="17"/>
        <v>3294.8993355376811</v>
      </c>
      <c r="Q134" s="48">
        <f t="shared" si="20"/>
        <v>421.87420380765923</v>
      </c>
      <c r="R134" s="48">
        <f t="shared" si="21"/>
        <v>3716.7735393453404</v>
      </c>
      <c r="S134" s="35">
        <v>2.8000015926447337</v>
      </c>
      <c r="T134" s="36">
        <f t="shared" si="22"/>
        <v>1299.6068792181695</v>
      </c>
      <c r="U134" s="36">
        <f t="shared" si="18"/>
        <v>5016.3804185635099</v>
      </c>
      <c r="V134" s="37" t="s">
        <v>37</v>
      </c>
      <c r="W134" s="38">
        <f t="shared" si="28"/>
        <v>41968</v>
      </c>
      <c r="X134" s="38">
        <f t="shared" si="28"/>
        <v>41988</v>
      </c>
      <c r="Y134" s="39">
        <v>33</v>
      </c>
    </row>
    <row r="135" spans="1:25" ht="15" customHeight="1" x14ac:dyDescent="0.25">
      <c r="A135" s="26" t="s">
        <v>244</v>
      </c>
      <c r="B135" s="26" t="s">
        <v>261</v>
      </c>
      <c r="C135" s="27">
        <v>300</v>
      </c>
      <c r="D135" s="28" t="s">
        <v>262</v>
      </c>
      <c r="E135" s="26" t="s">
        <v>266</v>
      </c>
      <c r="F135" s="40" t="s">
        <v>115</v>
      </c>
      <c r="G135" s="40" t="s">
        <v>34</v>
      </c>
      <c r="H135" s="45">
        <v>4398</v>
      </c>
      <c r="I135" s="45">
        <v>24330</v>
      </c>
      <c r="J135" s="45">
        <v>28728</v>
      </c>
      <c r="K135" s="46">
        <v>357</v>
      </c>
      <c r="L135" s="46">
        <f t="shared" si="14"/>
        <v>29085</v>
      </c>
      <c r="M135" s="47">
        <f t="shared" si="15"/>
        <v>638.04888000000005</v>
      </c>
      <c r="N135" s="47">
        <f t="shared" si="16"/>
        <v>86.750999999999991</v>
      </c>
      <c r="O135" s="47">
        <f t="shared" si="19"/>
        <v>724.79988000000003</v>
      </c>
      <c r="P135" s="48">
        <f t="shared" si="17"/>
        <v>5171.0389571880087</v>
      </c>
      <c r="Q135" s="48">
        <f t="shared" si="20"/>
        <v>635.48139560900574</v>
      </c>
      <c r="R135" s="48">
        <f t="shared" si="21"/>
        <v>5806.5203527970143</v>
      </c>
      <c r="S135" s="35">
        <v>2.8000015926447337</v>
      </c>
      <c r="T135" s="36">
        <f t="shared" si="22"/>
        <v>2029.4408183487119</v>
      </c>
      <c r="U135" s="36">
        <f t="shared" si="18"/>
        <v>7835.9611711457264</v>
      </c>
      <c r="V135" s="37" t="s">
        <v>37</v>
      </c>
      <c r="W135" s="38">
        <f t="shared" si="28"/>
        <v>41968</v>
      </c>
      <c r="X135" s="38">
        <f t="shared" si="28"/>
        <v>41988</v>
      </c>
      <c r="Y135" s="39">
        <v>50</v>
      </c>
    </row>
    <row r="136" spans="1:25" ht="15" customHeight="1" x14ac:dyDescent="0.25">
      <c r="A136" s="26" t="s">
        <v>244</v>
      </c>
      <c r="B136" s="26" t="s">
        <v>261</v>
      </c>
      <c r="C136" s="27">
        <v>302</v>
      </c>
      <c r="D136" s="28" t="s">
        <v>267</v>
      </c>
      <c r="E136" s="26" t="s">
        <v>268</v>
      </c>
      <c r="F136" s="40" t="s">
        <v>115</v>
      </c>
      <c r="G136" s="40" t="s">
        <v>34</v>
      </c>
      <c r="H136" s="45">
        <v>1005</v>
      </c>
      <c r="I136" s="45">
        <v>6103</v>
      </c>
      <c r="J136" s="45">
        <v>7108</v>
      </c>
      <c r="K136" s="46">
        <v>100</v>
      </c>
      <c r="L136" s="46">
        <f t="shared" si="14"/>
        <v>7208</v>
      </c>
      <c r="M136" s="47">
        <f t="shared" si="15"/>
        <v>157.86868000000001</v>
      </c>
      <c r="N136" s="47">
        <f t="shared" si="16"/>
        <v>24.299999999999997</v>
      </c>
      <c r="O136" s="47">
        <f t="shared" si="19"/>
        <v>182.16867999999999</v>
      </c>
      <c r="P136" s="48">
        <f t="shared" si="17"/>
        <v>1279.439741983165</v>
      </c>
      <c r="Q136" s="48">
        <f t="shared" si="20"/>
        <v>178.00599316778872</v>
      </c>
      <c r="R136" s="48">
        <f t="shared" si="21"/>
        <v>1457.4457351509539</v>
      </c>
      <c r="S136" s="35">
        <v>2.8000015926447337</v>
      </c>
      <c r="T136" s="36">
        <f t="shared" si="22"/>
        <v>510.07259412998883</v>
      </c>
      <c r="U136" s="36">
        <f t="shared" si="18"/>
        <v>1967.5183292809427</v>
      </c>
      <c r="V136" s="37" t="s">
        <v>37</v>
      </c>
      <c r="W136" s="38">
        <f t="shared" si="28"/>
        <v>41968</v>
      </c>
      <c r="X136" s="38">
        <f t="shared" si="28"/>
        <v>41988</v>
      </c>
      <c r="Y136" s="39">
        <v>10</v>
      </c>
    </row>
    <row r="137" spans="1:25" ht="15" customHeight="1" x14ac:dyDescent="0.25">
      <c r="A137" s="17" t="s">
        <v>269</v>
      </c>
      <c r="B137" s="26" t="s">
        <v>261</v>
      </c>
      <c r="C137" s="27">
        <v>304</v>
      </c>
      <c r="D137" s="28" t="s">
        <v>270</v>
      </c>
      <c r="E137" s="26" t="s">
        <v>271</v>
      </c>
      <c r="F137" s="40" t="s">
        <v>115</v>
      </c>
      <c r="G137" s="40" t="s">
        <v>34</v>
      </c>
      <c r="H137" s="45">
        <v>228</v>
      </c>
      <c r="I137" s="45">
        <v>1599</v>
      </c>
      <c r="J137" s="45">
        <v>1827</v>
      </c>
      <c r="K137" s="46">
        <v>63</v>
      </c>
      <c r="L137" s="46">
        <f t="shared" si="14"/>
        <v>1890</v>
      </c>
      <c r="M137" s="47">
        <f t="shared" si="15"/>
        <v>40.577669999999998</v>
      </c>
      <c r="N137" s="47">
        <f t="shared" si="16"/>
        <v>15.308999999999997</v>
      </c>
      <c r="O137" s="47">
        <f t="shared" si="19"/>
        <v>55.886669999999995</v>
      </c>
      <c r="P137" s="48">
        <f t="shared" si="17"/>
        <v>328.85993368081637</v>
      </c>
      <c r="Q137" s="48">
        <f t="shared" si="20"/>
        <v>112.14377569570689</v>
      </c>
      <c r="R137" s="48">
        <f t="shared" si="21"/>
        <v>441.00370937652326</v>
      </c>
      <c r="S137" s="35">
        <v>2.8000015926447337</v>
      </c>
      <c r="T137" s="36">
        <f t="shared" si="22"/>
        <v>156.48276500761065</v>
      </c>
      <c r="U137" s="36">
        <f t="shared" si="18"/>
        <v>597.48647438413388</v>
      </c>
      <c r="V137" s="37" t="s">
        <v>37</v>
      </c>
      <c r="W137" s="38">
        <f t="shared" si="28"/>
        <v>41968</v>
      </c>
      <c r="X137" s="38">
        <f t="shared" si="28"/>
        <v>41988</v>
      </c>
      <c r="Y137" s="39">
        <v>12</v>
      </c>
    </row>
    <row r="138" spans="1:25" ht="15" customHeight="1" x14ac:dyDescent="0.25">
      <c r="A138" s="26" t="s">
        <v>269</v>
      </c>
      <c r="B138" s="26" t="s">
        <v>261</v>
      </c>
      <c r="C138" s="27">
        <v>303</v>
      </c>
      <c r="D138" s="28" t="s">
        <v>272</v>
      </c>
      <c r="E138" s="26" t="s">
        <v>273</v>
      </c>
      <c r="F138" s="40" t="s">
        <v>115</v>
      </c>
      <c r="G138" s="40" t="s">
        <v>34</v>
      </c>
      <c r="H138" s="45">
        <v>1927</v>
      </c>
      <c r="I138" s="45">
        <v>10778</v>
      </c>
      <c r="J138" s="45">
        <v>12705</v>
      </c>
      <c r="K138" s="46">
        <v>180</v>
      </c>
      <c r="L138" s="46">
        <f t="shared" ref="L138:L201" si="29">J138+K138</f>
        <v>12885</v>
      </c>
      <c r="M138" s="47">
        <f t="shared" ref="M138:M201" si="30">(J138*$P$4)</f>
        <v>282.17804999999998</v>
      </c>
      <c r="N138" s="47">
        <f t="shared" ref="N138:N201" si="31">(K138*$Q$4)</f>
        <v>43.739999999999995</v>
      </c>
      <c r="O138" s="47">
        <f t="shared" si="19"/>
        <v>325.91804999999999</v>
      </c>
      <c r="P138" s="48">
        <f t="shared" ref="P138:P201" si="32">J138*$P$5</f>
        <v>2286.8995388148724</v>
      </c>
      <c r="Q138" s="48">
        <f t="shared" si="20"/>
        <v>320.41078770201966</v>
      </c>
      <c r="R138" s="48">
        <f t="shared" si="21"/>
        <v>2607.310326516892</v>
      </c>
      <c r="S138" s="35">
        <v>2.8000015926447337</v>
      </c>
      <c r="T138" s="36">
        <f t="shared" si="22"/>
        <v>912.5710590716659</v>
      </c>
      <c r="U138" s="36">
        <f t="shared" ref="U138:U201" si="33">T138+R138</f>
        <v>3519.8813855885578</v>
      </c>
      <c r="V138" s="37" t="s">
        <v>37</v>
      </c>
      <c r="W138" s="38">
        <f t="shared" si="28"/>
        <v>41968</v>
      </c>
      <c r="X138" s="38">
        <f t="shared" si="28"/>
        <v>41988</v>
      </c>
      <c r="Y138" s="39">
        <v>24</v>
      </c>
    </row>
    <row r="139" spans="1:25" s="5" customFormat="1" ht="15" customHeight="1" x14ac:dyDescent="0.25">
      <c r="A139" s="26" t="s">
        <v>269</v>
      </c>
      <c r="B139" s="18" t="s">
        <v>274</v>
      </c>
      <c r="C139" s="19"/>
      <c r="D139" s="18"/>
      <c r="E139" s="18" t="s">
        <v>244</v>
      </c>
      <c r="F139" s="19" t="s">
        <v>132</v>
      </c>
      <c r="G139" s="19" t="s">
        <v>34</v>
      </c>
      <c r="H139" s="20">
        <f>SUM(H140:H152)</f>
        <v>22037</v>
      </c>
      <c r="I139" s="20">
        <f>SUM(I140:I152)</f>
        <v>119531</v>
      </c>
      <c r="J139" s="20">
        <v>141578</v>
      </c>
      <c r="K139" s="20">
        <v>2459</v>
      </c>
      <c r="L139" s="20">
        <f t="shared" si="29"/>
        <v>144037</v>
      </c>
      <c r="M139" s="21">
        <f t="shared" si="30"/>
        <v>3144.4473800000001</v>
      </c>
      <c r="N139" s="21">
        <f t="shared" si="31"/>
        <v>597.53699999999992</v>
      </c>
      <c r="O139" s="21">
        <f t="shared" ref="O139:O202" si="34">M139+N139</f>
        <v>3741.9843799999999</v>
      </c>
      <c r="P139" s="22">
        <f t="shared" si="32"/>
        <v>25484.034860789609</v>
      </c>
      <c r="Q139" s="22">
        <f t="shared" ref="Q139:Q202" si="35">K139*$Q$5</f>
        <v>4377.1673719959244</v>
      </c>
      <c r="R139" s="22">
        <f t="shared" ref="R139:R202" si="36">P139+Q139</f>
        <v>29861.202232785534</v>
      </c>
      <c r="S139" s="23">
        <v>2.9999991608730343</v>
      </c>
      <c r="T139" s="24">
        <f t="shared" ref="T139:T202" si="37">S139*O139</f>
        <v>11225.95</v>
      </c>
      <c r="U139" s="24">
        <f t="shared" si="33"/>
        <v>41087.152232785535</v>
      </c>
      <c r="V139" s="25"/>
      <c r="W139" s="25"/>
      <c r="X139" s="25"/>
      <c r="Y139" s="20">
        <v>457</v>
      </c>
    </row>
    <row r="140" spans="1:25" ht="15" customHeight="1" x14ac:dyDescent="0.25">
      <c r="A140" s="26" t="s">
        <v>269</v>
      </c>
      <c r="B140" s="26" t="s">
        <v>274</v>
      </c>
      <c r="C140" s="30"/>
      <c r="D140" s="26" t="s">
        <v>275</v>
      </c>
      <c r="E140" s="26" t="s">
        <v>276</v>
      </c>
      <c r="F140" s="40" t="s">
        <v>132</v>
      </c>
      <c r="G140" s="40" t="s">
        <v>34</v>
      </c>
      <c r="H140" s="39">
        <v>0</v>
      </c>
      <c r="I140" s="39">
        <v>0</v>
      </c>
      <c r="J140" s="39">
        <v>10</v>
      </c>
      <c r="K140" s="50">
        <v>10</v>
      </c>
      <c r="L140" s="50">
        <f t="shared" si="29"/>
        <v>20</v>
      </c>
      <c r="M140" s="51">
        <f t="shared" si="30"/>
        <v>0.22210000000000002</v>
      </c>
      <c r="N140" s="51">
        <f t="shared" si="31"/>
        <v>2.4299999999999997</v>
      </c>
      <c r="O140" s="51">
        <f t="shared" si="34"/>
        <v>2.6520999999999999</v>
      </c>
      <c r="P140" s="52">
        <f t="shared" si="32"/>
        <v>1.7999996370050155</v>
      </c>
      <c r="Q140" s="52">
        <f t="shared" si="35"/>
        <v>17.800599316778872</v>
      </c>
      <c r="R140" s="52">
        <f t="shared" si="36"/>
        <v>19.600598953783887</v>
      </c>
      <c r="S140" s="62">
        <v>2.9999991608730343</v>
      </c>
      <c r="T140" s="63">
        <f t="shared" si="37"/>
        <v>7.9562977745513743</v>
      </c>
      <c r="U140" s="63">
        <f t="shared" si="33"/>
        <v>27.556896728335261</v>
      </c>
      <c r="V140" s="37" t="s">
        <v>37</v>
      </c>
      <c r="W140" s="38">
        <f t="shared" ref="W140:X152" si="38">+V140+20</f>
        <v>41968</v>
      </c>
      <c r="X140" s="38">
        <f t="shared" si="38"/>
        <v>41988</v>
      </c>
      <c r="Y140" s="39">
        <v>0</v>
      </c>
    </row>
    <row r="141" spans="1:25" ht="15" customHeight="1" x14ac:dyDescent="0.25">
      <c r="A141" s="26" t="s">
        <v>269</v>
      </c>
      <c r="B141" s="26" t="s">
        <v>274</v>
      </c>
      <c r="C141" s="30"/>
      <c r="D141" s="26" t="s">
        <v>277</v>
      </c>
      <c r="E141" s="26" t="s">
        <v>278</v>
      </c>
      <c r="F141" s="40" t="s">
        <v>132</v>
      </c>
      <c r="G141" s="40" t="s">
        <v>34</v>
      </c>
      <c r="H141" s="45">
        <v>1840</v>
      </c>
      <c r="I141" s="45">
        <v>9375</v>
      </c>
      <c r="J141" s="45">
        <v>11215</v>
      </c>
      <c r="K141" s="46">
        <v>212</v>
      </c>
      <c r="L141" s="46">
        <f t="shared" si="29"/>
        <v>11427</v>
      </c>
      <c r="M141" s="47">
        <f t="shared" si="30"/>
        <v>249.08515</v>
      </c>
      <c r="N141" s="47">
        <f t="shared" si="31"/>
        <v>51.515999999999991</v>
      </c>
      <c r="O141" s="47">
        <f t="shared" si="34"/>
        <v>300.60114999999996</v>
      </c>
      <c r="P141" s="48">
        <f t="shared" si="32"/>
        <v>2018.699592901125</v>
      </c>
      <c r="Q141" s="48">
        <f t="shared" si="35"/>
        <v>377.37270551571208</v>
      </c>
      <c r="R141" s="48">
        <f t="shared" si="36"/>
        <v>2396.0722984168369</v>
      </c>
      <c r="S141" s="35">
        <v>2.9999991608730343</v>
      </c>
      <c r="T141" s="36">
        <f t="shared" si="37"/>
        <v>901.80319775746898</v>
      </c>
      <c r="U141" s="36">
        <f t="shared" si="33"/>
        <v>3297.8754961743061</v>
      </c>
      <c r="V141" s="37" t="s">
        <v>37</v>
      </c>
      <c r="W141" s="38">
        <f t="shared" si="38"/>
        <v>41968</v>
      </c>
      <c r="X141" s="38">
        <f t="shared" si="38"/>
        <v>41988</v>
      </c>
      <c r="Y141" s="39">
        <v>43</v>
      </c>
    </row>
    <row r="142" spans="1:25" ht="15" customHeight="1" x14ac:dyDescent="0.25">
      <c r="A142" s="26" t="s">
        <v>269</v>
      </c>
      <c r="B142" s="26" t="s">
        <v>274</v>
      </c>
      <c r="C142" s="40"/>
      <c r="D142" s="26" t="s">
        <v>275</v>
      </c>
      <c r="E142" s="26" t="s">
        <v>279</v>
      </c>
      <c r="F142" s="40" t="s">
        <v>132</v>
      </c>
      <c r="G142" s="40" t="s">
        <v>34</v>
      </c>
      <c r="H142" s="45">
        <v>1258</v>
      </c>
      <c r="I142" s="45">
        <v>5825</v>
      </c>
      <c r="J142" s="45">
        <v>7083</v>
      </c>
      <c r="K142" s="46">
        <v>149</v>
      </c>
      <c r="L142" s="46">
        <f t="shared" si="29"/>
        <v>7232</v>
      </c>
      <c r="M142" s="47">
        <f t="shared" si="30"/>
        <v>157.31343000000001</v>
      </c>
      <c r="N142" s="47">
        <f t="shared" si="31"/>
        <v>36.206999999999994</v>
      </c>
      <c r="O142" s="47">
        <f t="shared" si="34"/>
        <v>193.52043</v>
      </c>
      <c r="P142" s="48">
        <f t="shared" si="32"/>
        <v>1274.9397428906525</v>
      </c>
      <c r="Q142" s="48">
        <f t="shared" si="35"/>
        <v>265.22892982000519</v>
      </c>
      <c r="R142" s="48">
        <f t="shared" si="36"/>
        <v>1540.1686727106576</v>
      </c>
      <c r="S142" s="35">
        <v>2.9999991608730343</v>
      </c>
      <c r="T142" s="36">
        <f t="shared" si="37"/>
        <v>580.56112761178883</v>
      </c>
      <c r="U142" s="36">
        <f t="shared" si="33"/>
        <v>2120.7298003224464</v>
      </c>
      <c r="V142" s="37" t="s">
        <v>37</v>
      </c>
      <c r="W142" s="38">
        <f t="shared" si="38"/>
        <v>41968</v>
      </c>
      <c r="X142" s="38">
        <f t="shared" si="38"/>
        <v>41988</v>
      </c>
      <c r="Y142" s="39">
        <v>27</v>
      </c>
    </row>
    <row r="143" spans="1:25" ht="15" customHeight="1" x14ac:dyDescent="0.25">
      <c r="A143" s="26" t="s">
        <v>269</v>
      </c>
      <c r="B143" s="26" t="s">
        <v>274</v>
      </c>
      <c r="C143" s="40"/>
      <c r="D143" s="26" t="s">
        <v>275</v>
      </c>
      <c r="E143" s="26" t="s">
        <v>280</v>
      </c>
      <c r="F143" s="40" t="s">
        <v>132</v>
      </c>
      <c r="G143" s="40" t="s">
        <v>34</v>
      </c>
      <c r="H143" s="45">
        <v>1196</v>
      </c>
      <c r="I143" s="45">
        <v>5668</v>
      </c>
      <c r="J143" s="45">
        <v>6864</v>
      </c>
      <c r="K143" s="46">
        <v>157</v>
      </c>
      <c r="L143" s="46">
        <f t="shared" si="29"/>
        <v>7021</v>
      </c>
      <c r="M143" s="47">
        <f t="shared" si="30"/>
        <v>152.44944000000001</v>
      </c>
      <c r="N143" s="47">
        <f t="shared" si="31"/>
        <v>38.150999999999996</v>
      </c>
      <c r="O143" s="47">
        <f t="shared" si="34"/>
        <v>190.60043999999999</v>
      </c>
      <c r="P143" s="48">
        <f t="shared" si="32"/>
        <v>1235.5197508402428</v>
      </c>
      <c r="Q143" s="48">
        <f t="shared" si="35"/>
        <v>279.46940927342825</v>
      </c>
      <c r="R143" s="48">
        <f t="shared" si="36"/>
        <v>1514.989160113671</v>
      </c>
      <c r="S143" s="35">
        <v>2.9999991608730343</v>
      </c>
      <c r="T143" s="36">
        <f t="shared" si="37"/>
        <v>571.80116006203104</v>
      </c>
      <c r="U143" s="36">
        <f t="shared" si="33"/>
        <v>2086.7903201757022</v>
      </c>
      <c r="V143" s="37" t="s">
        <v>37</v>
      </c>
      <c r="W143" s="38">
        <f t="shared" si="38"/>
        <v>41968</v>
      </c>
      <c r="X143" s="38">
        <f t="shared" si="38"/>
        <v>41988</v>
      </c>
      <c r="Y143" s="39">
        <v>32</v>
      </c>
    </row>
    <row r="144" spans="1:25" ht="15" customHeight="1" x14ac:dyDescent="0.25">
      <c r="A144" s="26" t="s">
        <v>269</v>
      </c>
      <c r="B144" s="26" t="s">
        <v>274</v>
      </c>
      <c r="C144" s="40"/>
      <c r="D144" s="26" t="s">
        <v>275</v>
      </c>
      <c r="E144" s="26" t="s">
        <v>281</v>
      </c>
      <c r="F144" s="40" t="s">
        <v>132</v>
      </c>
      <c r="G144" s="40" t="s">
        <v>34</v>
      </c>
      <c r="H144" s="45">
        <v>7615</v>
      </c>
      <c r="I144" s="45">
        <v>46454</v>
      </c>
      <c r="J144" s="45">
        <v>54069</v>
      </c>
      <c r="K144" s="46">
        <v>570</v>
      </c>
      <c r="L144" s="46">
        <f t="shared" si="29"/>
        <v>54639</v>
      </c>
      <c r="M144" s="47">
        <f t="shared" si="30"/>
        <v>1200.87249</v>
      </c>
      <c r="N144" s="47">
        <f t="shared" si="31"/>
        <v>138.51</v>
      </c>
      <c r="O144" s="47">
        <f t="shared" si="34"/>
        <v>1339.38249</v>
      </c>
      <c r="P144" s="48">
        <f t="shared" si="32"/>
        <v>9732.418037322419</v>
      </c>
      <c r="Q144" s="48">
        <f t="shared" si="35"/>
        <v>1014.6341610563957</v>
      </c>
      <c r="R144" s="48">
        <f t="shared" si="36"/>
        <v>10747.052198378815</v>
      </c>
      <c r="S144" s="35">
        <v>2.9999991608730343</v>
      </c>
      <c r="T144" s="36">
        <f t="shared" si="37"/>
        <v>4018.146346088035</v>
      </c>
      <c r="U144" s="36">
        <f t="shared" si="33"/>
        <v>14765.19854446685</v>
      </c>
      <c r="V144" s="37" t="s">
        <v>37</v>
      </c>
      <c r="W144" s="38">
        <f t="shared" si="38"/>
        <v>41968</v>
      </c>
      <c r="X144" s="38">
        <f t="shared" si="38"/>
        <v>41988</v>
      </c>
      <c r="Y144" s="39">
        <v>75</v>
      </c>
    </row>
    <row r="145" spans="1:25" ht="15" customHeight="1" x14ac:dyDescent="0.25">
      <c r="A145" s="26" t="s">
        <v>269</v>
      </c>
      <c r="B145" s="26" t="s">
        <v>274</v>
      </c>
      <c r="C145" s="40"/>
      <c r="D145" s="26" t="s">
        <v>275</v>
      </c>
      <c r="E145" s="26" t="s">
        <v>282</v>
      </c>
      <c r="F145" s="40" t="s">
        <v>132</v>
      </c>
      <c r="G145" s="40" t="s">
        <v>34</v>
      </c>
      <c r="H145" s="45">
        <v>1591</v>
      </c>
      <c r="I145" s="45">
        <v>9957</v>
      </c>
      <c r="J145" s="45">
        <v>11548</v>
      </c>
      <c r="K145" s="46">
        <v>249</v>
      </c>
      <c r="L145" s="46">
        <f t="shared" si="29"/>
        <v>11797</v>
      </c>
      <c r="M145" s="47">
        <f t="shared" si="30"/>
        <v>256.48108000000002</v>
      </c>
      <c r="N145" s="47">
        <f t="shared" si="31"/>
        <v>60.506999999999991</v>
      </c>
      <c r="O145" s="47">
        <f t="shared" si="34"/>
        <v>316.98808000000002</v>
      </c>
      <c r="P145" s="48">
        <f t="shared" si="32"/>
        <v>2078.6395808133921</v>
      </c>
      <c r="Q145" s="48">
        <f t="shared" si="35"/>
        <v>443.23492298779388</v>
      </c>
      <c r="R145" s="48">
        <f t="shared" si="36"/>
        <v>2521.8745038011857</v>
      </c>
      <c r="S145" s="35">
        <v>2.9999991608730343</v>
      </c>
      <c r="T145" s="36">
        <f t="shared" si="37"/>
        <v>950.96397400675437</v>
      </c>
      <c r="U145" s="36">
        <f t="shared" si="33"/>
        <v>3472.8384778079399</v>
      </c>
      <c r="V145" s="37" t="s">
        <v>37</v>
      </c>
      <c r="W145" s="38">
        <f t="shared" si="38"/>
        <v>41968</v>
      </c>
      <c r="X145" s="38">
        <f t="shared" si="38"/>
        <v>41988</v>
      </c>
      <c r="Y145" s="39">
        <v>49</v>
      </c>
    </row>
    <row r="146" spans="1:25" ht="15" customHeight="1" x14ac:dyDescent="0.25">
      <c r="A146" s="26" t="s">
        <v>269</v>
      </c>
      <c r="B146" s="26" t="s">
        <v>274</v>
      </c>
      <c r="C146" s="40"/>
      <c r="D146" s="26" t="s">
        <v>275</v>
      </c>
      <c r="E146" s="26" t="s">
        <v>283</v>
      </c>
      <c r="F146" s="40" t="s">
        <v>132</v>
      </c>
      <c r="G146" s="40" t="s">
        <v>34</v>
      </c>
      <c r="H146" s="45">
        <v>499</v>
      </c>
      <c r="I146" s="45">
        <v>3306</v>
      </c>
      <c r="J146" s="45">
        <v>3805</v>
      </c>
      <c r="K146" s="46">
        <v>84</v>
      </c>
      <c r="L146" s="46">
        <f t="shared" si="29"/>
        <v>3889</v>
      </c>
      <c r="M146" s="47">
        <f t="shared" si="30"/>
        <v>84.509050000000002</v>
      </c>
      <c r="N146" s="47">
        <f t="shared" si="31"/>
        <v>20.411999999999995</v>
      </c>
      <c r="O146" s="47">
        <f t="shared" si="34"/>
        <v>104.92104999999999</v>
      </c>
      <c r="P146" s="48">
        <f t="shared" si="32"/>
        <v>684.89986188040848</v>
      </c>
      <c r="Q146" s="48">
        <f t="shared" si="35"/>
        <v>149.5250342609425</v>
      </c>
      <c r="R146" s="48">
        <f t="shared" si="36"/>
        <v>834.42489614135093</v>
      </c>
      <c r="S146" s="35">
        <v>2.9999991608730343</v>
      </c>
      <c r="T146" s="36">
        <f t="shared" si="37"/>
        <v>314.76306195791767</v>
      </c>
      <c r="U146" s="36">
        <f t="shared" si="33"/>
        <v>1149.1879580992686</v>
      </c>
      <c r="V146" s="37" t="s">
        <v>37</v>
      </c>
      <c r="W146" s="38">
        <f t="shared" si="38"/>
        <v>41968</v>
      </c>
      <c r="X146" s="38">
        <f t="shared" si="38"/>
        <v>41988</v>
      </c>
      <c r="Y146" s="39">
        <v>14</v>
      </c>
    </row>
    <row r="147" spans="1:25" ht="15" customHeight="1" x14ac:dyDescent="0.25">
      <c r="A147" s="26" t="s">
        <v>269</v>
      </c>
      <c r="B147" s="26" t="s">
        <v>274</v>
      </c>
      <c r="C147" s="40"/>
      <c r="D147" s="26" t="s">
        <v>275</v>
      </c>
      <c r="E147" s="26" t="s">
        <v>284</v>
      </c>
      <c r="F147" s="40" t="s">
        <v>132</v>
      </c>
      <c r="G147" s="40" t="s">
        <v>34</v>
      </c>
      <c r="H147" s="45">
        <v>1284</v>
      </c>
      <c r="I147" s="45">
        <v>5456</v>
      </c>
      <c r="J147" s="45">
        <v>6740</v>
      </c>
      <c r="K147" s="46">
        <v>172</v>
      </c>
      <c r="L147" s="46">
        <f t="shared" si="29"/>
        <v>6912</v>
      </c>
      <c r="M147" s="47">
        <f t="shared" si="30"/>
        <v>149.69540000000001</v>
      </c>
      <c r="N147" s="47">
        <f t="shared" si="31"/>
        <v>41.795999999999992</v>
      </c>
      <c r="O147" s="47">
        <f t="shared" si="34"/>
        <v>191.4914</v>
      </c>
      <c r="P147" s="48">
        <f t="shared" si="32"/>
        <v>1213.1997553413805</v>
      </c>
      <c r="Q147" s="48">
        <f t="shared" si="35"/>
        <v>306.1703082485966</v>
      </c>
      <c r="R147" s="48">
        <f t="shared" si="36"/>
        <v>1519.3700635899772</v>
      </c>
      <c r="S147" s="35">
        <v>2.9999991608730343</v>
      </c>
      <c r="T147" s="36">
        <f t="shared" si="37"/>
        <v>574.4740393144026</v>
      </c>
      <c r="U147" s="36">
        <f t="shared" si="33"/>
        <v>2093.8441029043797</v>
      </c>
      <c r="V147" s="37" t="s">
        <v>37</v>
      </c>
      <c r="W147" s="38">
        <f t="shared" si="38"/>
        <v>41968</v>
      </c>
      <c r="X147" s="38">
        <f t="shared" si="38"/>
        <v>41988</v>
      </c>
      <c r="Y147" s="39">
        <v>31</v>
      </c>
    </row>
    <row r="148" spans="1:25" ht="15" customHeight="1" x14ac:dyDescent="0.25">
      <c r="A148" s="26" t="s">
        <v>269</v>
      </c>
      <c r="B148" s="26" t="s">
        <v>274</v>
      </c>
      <c r="C148" s="40"/>
      <c r="D148" s="26" t="s">
        <v>275</v>
      </c>
      <c r="E148" s="26" t="s">
        <v>285</v>
      </c>
      <c r="F148" s="40" t="s">
        <v>132</v>
      </c>
      <c r="G148" s="40" t="s">
        <v>34</v>
      </c>
      <c r="H148" s="45">
        <v>1622</v>
      </c>
      <c r="I148" s="45">
        <v>7946</v>
      </c>
      <c r="J148" s="45">
        <v>9568</v>
      </c>
      <c r="K148" s="46">
        <v>171</v>
      </c>
      <c r="L148" s="46">
        <f t="shared" si="29"/>
        <v>9739</v>
      </c>
      <c r="M148" s="47">
        <f t="shared" si="30"/>
        <v>212.50528</v>
      </c>
      <c r="N148" s="47">
        <f t="shared" si="31"/>
        <v>41.552999999999997</v>
      </c>
      <c r="O148" s="47">
        <f t="shared" si="34"/>
        <v>254.05828</v>
      </c>
      <c r="P148" s="48">
        <f t="shared" si="32"/>
        <v>1722.2396526863988</v>
      </c>
      <c r="Q148" s="48">
        <f t="shared" si="35"/>
        <v>304.3902483169187</v>
      </c>
      <c r="R148" s="48">
        <f t="shared" si="36"/>
        <v>2026.6299010033176</v>
      </c>
      <c r="S148" s="35">
        <v>2.9999991608730343</v>
      </c>
      <c r="T148" s="36">
        <f t="shared" si="37"/>
        <v>762.17462681284644</v>
      </c>
      <c r="U148" s="36">
        <f t="shared" si="33"/>
        <v>2788.804527816164</v>
      </c>
      <c r="V148" s="37" t="s">
        <v>37</v>
      </c>
      <c r="W148" s="38">
        <f t="shared" si="38"/>
        <v>41968</v>
      </c>
      <c r="X148" s="38">
        <f t="shared" si="38"/>
        <v>41988</v>
      </c>
      <c r="Y148" s="39">
        <v>31</v>
      </c>
    </row>
    <row r="149" spans="1:25" ht="15" customHeight="1" x14ac:dyDescent="0.25">
      <c r="A149" s="26" t="s">
        <v>269</v>
      </c>
      <c r="B149" s="26" t="s">
        <v>274</v>
      </c>
      <c r="C149" s="40"/>
      <c r="D149" s="26" t="s">
        <v>275</v>
      </c>
      <c r="E149" s="26" t="s">
        <v>286</v>
      </c>
      <c r="F149" s="40" t="s">
        <v>132</v>
      </c>
      <c r="G149" s="40" t="s">
        <v>34</v>
      </c>
      <c r="H149" s="45">
        <v>895</v>
      </c>
      <c r="I149" s="45">
        <v>3032</v>
      </c>
      <c r="J149" s="45">
        <v>3927</v>
      </c>
      <c r="K149" s="46">
        <v>129</v>
      </c>
      <c r="L149" s="46">
        <f t="shared" si="29"/>
        <v>4056</v>
      </c>
      <c r="M149" s="47">
        <f t="shared" si="30"/>
        <v>87.218670000000003</v>
      </c>
      <c r="N149" s="47">
        <f t="shared" si="31"/>
        <v>31.346999999999994</v>
      </c>
      <c r="O149" s="47">
        <f t="shared" si="34"/>
        <v>118.56567</v>
      </c>
      <c r="P149" s="48">
        <f t="shared" si="32"/>
        <v>706.85985745186963</v>
      </c>
      <c r="Q149" s="48">
        <f t="shared" si="35"/>
        <v>229.62773118644745</v>
      </c>
      <c r="R149" s="48">
        <f t="shared" si="36"/>
        <v>936.48758863831711</v>
      </c>
      <c r="S149" s="35">
        <v>2.9999991608730343</v>
      </c>
      <c r="T149" s="36">
        <f t="shared" si="37"/>
        <v>355.69691050834911</v>
      </c>
      <c r="U149" s="36">
        <f t="shared" si="33"/>
        <v>1292.1844991466662</v>
      </c>
      <c r="V149" s="37" t="s">
        <v>37</v>
      </c>
      <c r="W149" s="38">
        <f t="shared" si="38"/>
        <v>41968</v>
      </c>
      <c r="X149" s="38">
        <f t="shared" si="38"/>
        <v>41988</v>
      </c>
      <c r="Y149" s="45">
        <v>41</v>
      </c>
    </row>
    <row r="150" spans="1:25" ht="15" customHeight="1" x14ac:dyDescent="0.25">
      <c r="A150" s="26" t="s">
        <v>269</v>
      </c>
      <c r="B150" s="26" t="s">
        <v>274</v>
      </c>
      <c r="C150" s="40"/>
      <c r="D150" s="26" t="s">
        <v>275</v>
      </c>
      <c r="E150" s="26" t="s">
        <v>287</v>
      </c>
      <c r="F150" s="40" t="s">
        <v>132</v>
      </c>
      <c r="G150" s="40" t="s">
        <v>34</v>
      </c>
      <c r="H150" s="45">
        <v>1930</v>
      </c>
      <c r="I150" s="45">
        <v>9388</v>
      </c>
      <c r="J150" s="45">
        <v>11318</v>
      </c>
      <c r="K150" s="46">
        <v>240</v>
      </c>
      <c r="L150" s="46">
        <f t="shared" si="29"/>
        <v>11558</v>
      </c>
      <c r="M150" s="47">
        <f t="shared" si="30"/>
        <v>251.37278000000001</v>
      </c>
      <c r="N150" s="47">
        <f t="shared" si="31"/>
        <v>58.319999999999993</v>
      </c>
      <c r="O150" s="47">
        <f t="shared" si="34"/>
        <v>309.69277999999997</v>
      </c>
      <c r="P150" s="48">
        <f t="shared" si="32"/>
        <v>2037.2395891622766</v>
      </c>
      <c r="Q150" s="48">
        <f t="shared" si="35"/>
        <v>427.21438360269292</v>
      </c>
      <c r="R150" s="48">
        <f t="shared" si="36"/>
        <v>2464.4539727649694</v>
      </c>
      <c r="S150" s="35">
        <v>2.9999991608730343</v>
      </c>
      <c r="T150" s="36">
        <f t="shared" si="37"/>
        <v>929.07808012843714</v>
      </c>
      <c r="U150" s="36">
        <f t="shared" si="33"/>
        <v>3393.5320528934067</v>
      </c>
      <c r="V150" s="37" t="s">
        <v>37</v>
      </c>
      <c r="W150" s="38">
        <f t="shared" si="38"/>
        <v>41968</v>
      </c>
      <c r="X150" s="38">
        <f t="shared" si="38"/>
        <v>41988</v>
      </c>
      <c r="Y150" s="39">
        <v>52</v>
      </c>
    </row>
    <row r="151" spans="1:25" ht="15" customHeight="1" x14ac:dyDescent="0.25">
      <c r="A151" s="26" t="s">
        <v>269</v>
      </c>
      <c r="B151" s="26" t="s">
        <v>274</v>
      </c>
      <c r="C151" s="40"/>
      <c r="D151" s="26" t="s">
        <v>275</v>
      </c>
      <c r="E151" s="26" t="s">
        <v>288</v>
      </c>
      <c r="F151" s="40" t="s">
        <v>132</v>
      </c>
      <c r="G151" s="40" t="s">
        <v>34</v>
      </c>
      <c r="H151" s="45">
        <v>1548</v>
      </c>
      <c r="I151" s="45">
        <v>8413</v>
      </c>
      <c r="J151" s="45">
        <v>9961</v>
      </c>
      <c r="K151" s="46">
        <v>218</v>
      </c>
      <c r="L151" s="46">
        <f t="shared" si="29"/>
        <v>10179</v>
      </c>
      <c r="M151" s="47">
        <f t="shared" si="30"/>
        <v>221.23381000000001</v>
      </c>
      <c r="N151" s="47">
        <f t="shared" si="31"/>
        <v>52.97399999999999</v>
      </c>
      <c r="O151" s="47">
        <f t="shared" si="34"/>
        <v>274.20780999999999</v>
      </c>
      <c r="P151" s="48">
        <f t="shared" si="32"/>
        <v>1792.9796384206961</v>
      </c>
      <c r="Q151" s="48">
        <f t="shared" si="35"/>
        <v>388.05306510577941</v>
      </c>
      <c r="R151" s="48">
        <f t="shared" si="36"/>
        <v>2181.0327035264754</v>
      </c>
      <c r="S151" s="35">
        <v>2.9999991608730343</v>
      </c>
      <c r="T151" s="36">
        <f t="shared" si="37"/>
        <v>822.6231999048324</v>
      </c>
      <c r="U151" s="36">
        <f t="shared" si="33"/>
        <v>3003.6559034313077</v>
      </c>
      <c r="V151" s="37" t="s">
        <v>37</v>
      </c>
      <c r="W151" s="38">
        <f t="shared" si="38"/>
        <v>41968</v>
      </c>
      <c r="X151" s="38">
        <f t="shared" si="38"/>
        <v>41988</v>
      </c>
      <c r="Y151" s="39">
        <v>45</v>
      </c>
    </row>
    <row r="152" spans="1:25" s="5" customFormat="1" ht="15" customHeight="1" x14ac:dyDescent="0.25">
      <c r="A152" s="60" t="s">
        <v>289</v>
      </c>
      <c r="B152" s="26" t="s">
        <v>274</v>
      </c>
      <c r="C152" s="40"/>
      <c r="D152" s="26" t="s">
        <v>275</v>
      </c>
      <c r="E152" s="26" t="s">
        <v>290</v>
      </c>
      <c r="F152" s="40" t="s">
        <v>132</v>
      </c>
      <c r="G152" s="40" t="s">
        <v>34</v>
      </c>
      <c r="H152" s="45">
        <v>759</v>
      </c>
      <c r="I152" s="45">
        <v>4711</v>
      </c>
      <c r="J152" s="45">
        <v>5470</v>
      </c>
      <c r="K152" s="46">
        <v>98</v>
      </c>
      <c r="L152" s="46">
        <f t="shared" si="29"/>
        <v>5568</v>
      </c>
      <c r="M152" s="47">
        <f t="shared" si="30"/>
        <v>121.48870000000001</v>
      </c>
      <c r="N152" s="47">
        <f t="shared" si="31"/>
        <v>23.813999999999997</v>
      </c>
      <c r="O152" s="47">
        <f t="shared" si="34"/>
        <v>145.30270000000002</v>
      </c>
      <c r="P152" s="48">
        <f t="shared" si="32"/>
        <v>984.59980144174358</v>
      </c>
      <c r="Q152" s="48">
        <f t="shared" si="35"/>
        <v>174.44587330443295</v>
      </c>
      <c r="R152" s="48">
        <f t="shared" si="36"/>
        <v>1159.0456747461765</v>
      </c>
      <c r="S152" s="35">
        <v>2.9999991608730343</v>
      </c>
      <c r="T152" s="36">
        <f t="shared" si="37"/>
        <v>435.90797807258627</v>
      </c>
      <c r="U152" s="36">
        <f t="shared" si="33"/>
        <v>1594.9536528187627</v>
      </c>
      <c r="V152" s="37" t="s">
        <v>37</v>
      </c>
      <c r="W152" s="38">
        <f t="shared" si="38"/>
        <v>41968</v>
      </c>
      <c r="X152" s="38">
        <f t="shared" si="38"/>
        <v>41988</v>
      </c>
      <c r="Y152" s="39">
        <v>17</v>
      </c>
    </row>
    <row r="153" spans="1:25" ht="15" customHeight="1" x14ac:dyDescent="0.25">
      <c r="A153" s="26" t="s">
        <v>289</v>
      </c>
      <c r="B153" s="18" t="s">
        <v>291</v>
      </c>
      <c r="C153" s="19"/>
      <c r="D153" s="18"/>
      <c r="E153" s="18" t="s">
        <v>269</v>
      </c>
      <c r="F153" s="19" t="s">
        <v>292</v>
      </c>
      <c r="G153" s="19" t="s">
        <v>34</v>
      </c>
      <c r="H153" s="20">
        <f>SUM(H154:H169)</f>
        <v>26678</v>
      </c>
      <c r="I153" s="20">
        <f>SUM(I154:I169)</f>
        <v>131230</v>
      </c>
      <c r="J153" s="20">
        <v>157918</v>
      </c>
      <c r="K153" s="20">
        <v>2900</v>
      </c>
      <c r="L153" s="20">
        <f t="shared" si="29"/>
        <v>160818</v>
      </c>
      <c r="M153" s="21">
        <f t="shared" si="30"/>
        <v>3507.35878</v>
      </c>
      <c r="N153" s="21">
        <f t="shared" si="31"/>
        <v>704.69999999999993</v>
      </c>
      <c r="O153" s="21">
        <f t="shared" si="34"/>
        <v>4212.0587800000003</v>
      </c>
      <c r="P153" s="22">
        <f t="shared" si="32"/>
        <v>28425.234267655804</v>
      </c>
      <c r="Q153" s="22">
        <f t="shared" si="35"/>
        <v>5162.1738018658725</v>
      </c>
      <c r="R153" s="22">
        <f t="shared" si="36"/>
        <v>33587.408069521676</v>
      </c>
      <c r="S153" s="23">
        <v>3.1338593997494022</v>
      </c>
      <c r="T153" s="24">
        <f t="shared" si="37"/>
        <v>13200</v>
      </c>
      <c r="U153" s="24">
        <f t="shared" si="33"/>
        <v>46787.408069521676</v>
      </c>
      <c r="V153" s="25"/>
      <c r="W153" s="25"/>
      <c r="X153" s="25"/>
      <c r="Y153" s="20">
        <v>538</v>
      </c>
    </row>
    <row r="154" spans="1:25" ht="15" customHeight="1" x14ac:dyDescent="0.25">
      <c r="A154" s="26" t="s">
        <v>289</v>
      </c>
      <c r="B154" s="26" t="s">
        <v>291</v>
      </c>
      <c r="C154" s="27">
        <v>300</v>
      </c>
      <c r="D154" s="28" t="s">
        <v>293</v>
      </c>
      <c r="E154" s="26" t="s">
        <v>294</v>
      </c>
      <c r="F154" s="40" t="s">
        <v>292</v>
      </c>
      <c r="G154" s="40" t="s">
        <v>34</v>
      </c>
      <c r="H154" s="39">
        <v>0</v>
      </c>
      <c r="I154" s="39">
        <v>0</v>
      </c>
      <c r="J154" s="39">
        <v>10</v>
      </c>
      <c r="K154" s="50">
        <v>10</v>
      </c>
      <c r="L154" s="50">
        <f t="shared" si="29"/>
        <v>20</v>
      </c>
      <c r="M154" s="51">
        <f t="shared" si="30"/>
        <v>0.22210000000000002</v>
      </c>
      <c r="N154" s="51">
        <f t="shared" si="31"/>
        <v>2.4299999999999997</v>
      </c>
      <c r="O154" s="51">
        <f t="shared" si="34"/>
        <v>2.6520999999999999</v>
      </c>
      <c r="P154" s="52">
        <f t="shared" si="32"/>
        <v>1.7999996370050155</v>
      </c>
      <c r="Q154" s="52">
        <f t="shared" si="35"/>
        <v>17.800599316778872</v>
      </c>
      <c r="R154" s="52">
        <f t="shared" si="36"/>
        <v>19.600598953783887</v>
      </c>
      <c r="S154" s="62">
        <v>3.1338593997494022</v>
      </c>
      <c r="T154" s="63">
        <f t="shared" si="37"/>
        <v>8.3113085140753888</v>
      </c>
      <c r="U154" s="63">
        <f t="shared" si="33"/>
        <v>27.911907467859276</v>
      </c>
      <c r="V154" s="37" t="s">
        <v>161</v>
      </c>
      <c r="W154" s="38">
        <f t="shared" ref="W154:X169" si="39">+V154+20</f>
        <v>41973</v>
      </c>
      <c r="X154" s="38">
        <f t="shared" si="39"/>
        <v>41993</v>
      </c>
      <c r="Y154" s="39">
        <v>0</v>
      </c>
    </row>
    <row r="155" spans="1:25" ht="15" customHeight="1" x14ac:dyDescent="0.25">
      <c r="A155" s="26" t="s">
        <v>289</v>
      </c>
      <c r="B155" s="26" t="s">
        <v>291</v>
      </c>
      <c r="C155" s="27">
        <v>313</v>
      </c>
      <c r="D155" s="28" t="s">
        <v>295</v>
      </c>
      <c r="E155" s="26" t="s">
        <v>296</v>
      </c>
      <c r="F155" s="40" t="s">
        <v>292</v>
      </c>
      <c r="G155" s="40" t="s">
        <v>34</v>
      </c>
      <c r="H155" s="45">
        <v>2418</v>
      </c>
      <c r="I155" s="45">
        <v>10946</v>
      </c>
      <c r="J155" s="45">
        <v>13364</v>
      </c>
      <c r="K155" s="46">
        <v>184</v>
      </c>
      <c r="L155" s="46">
        <f t="shared" si="29"/>
        <v>13548</v>
      </c>
      <c r="M155" s="47">
        <f t="shared" si="30"/>
        <v>296.81443999999999</v>
      </c>
      <c r="N155" s="47">
        <f t="shared" si="31"/>
        <v>44.711999999999996</v>
      </c>
      <c r="O155" s="47">
        <f t="shared" si="34"/>
        <v>341.52643999999998</v>
      </c>
      <c r="P155" s="48">
        <f t="shared" si="32"/>
        <v>2405.5195148935027</v>
      </c>
      <c r="Q155" s="48">
        <f t="shared" si="35"/>
        <v>327.53102742873125</v>
      </c>
      <c r="R155" s="48">
        <f t="shared" si="36"/>
        <v>2733.0505423222339</v>
      </c>
      <c r="S155" s="35">
        <v>3.1338593997494022</v>
      </c>
      <c r="T155" s="36">
        <f t="shared" si="37"/>
        <v>1070.2958442569502</v>
      </c>
      <c r="U155" s="36">
        <f t="shared" si="33"/>
        <v>3803.3463865791841</v>
      </c>
      <c r="V155" s="37" t="s">
        <v>161</v>
      </c>
      <c r="W155" s="38">
        <f t="shared" si="39"/>
        <v>41973</v>
      </c>
      <c r="X155" s="38">
        <f t="shared" si="39"/>
        <v>41993</v>
      </c>
      <c r="Y155" s="39">
        <v>28</v>
      </c>
    </row>
    <row r="156" spans="1:25" ht="15" customHeight="1" x14ac:dyDescent="0.25">
      <c r="A156" s="17" t="s">
        <v>297</v>
      </c>
      <c r="B156" s="26" t="s">
        <v>291</v>
      </c>
      <c r="C156" s="27">
        <v>314</v>
      </c>
      <c r="D156" s="28" t="s">
        <v>298</v>
      </c>
      <c r="E156" s="26" t="s">
        <v>299</v>
      </c>
      <c r="F156" s="40" t="s">
        <v>292</v>
      </c>
      <c r="G156" s="40" t="s">
        <v>34</v>
      </c>
      <c r="H156" s="45">
        <v>2481</v>
      </c>
      <c r="I156" s="45">
        <v>12040</v>
      </c>
      <c r="J156" s="45">
        <v>14521</v>
      </c>
      <c r="K156" s="46">
        <v>170</v>
      </c>
      <c r="L156" s="46">
        <f t="shared" si="29"/>
        <v>14691</v>
      </c>
      <c r="M156" s="47">
        <f t="shared" si="30"/>
        <v>322.51141000000001</v>
      </c>
      <c r="N156" s="47">
        <f t="shared" si="31"/>
        <v>41.309999999999995</v>
      </c>
      <c r="O156" s="47">
        <f t="shared" si="34"/>
        <v>363.82141000000001</v>
      </c>
      <c r="P156" s="48">
        <f t="shared" si="32"/>
        <v>2613.779472894983</v>
      </c>
      <c r="Q156" s="48">
        <f t="shared" si="35"/>
        <v>302.6101883852408</v>
      </c>
      <c r="R156" s="48">
        <f t="shared" si="36"/>
        <v>2916.3896612802237</v>
      </c>
      <c r="S156" s="35">
        <v>3.1338593997494022</v>
      </c>
      <c r="T156" s="36">
        <f t="shared" si="37"/>
        <v>1140.1651455585811</v>
      </c>
      <c r="U156" s="36">
        <f t="shared" si="33"/>
        <v>4056.5548068388048</v>
      </c>
      <c r="V156" s="37" t="s">
        <v>161</v>
      </c>
      <c r="W156" s="38">
        <f t="shared" si="39"/>
        <v>41973</v>
      </c>
      <c r="X156" s="38">
        <f t="shared" si="39"/>
        <v>41993</v>
      </c>
      <c r="Y156" s="39">
        <v>19</v>
      </c>
    </row>
    <row r="157" spans="1:25" ht="15" customHeight="1" x14ac:dyDescent="0.25">
      <c r="A157" s="26" t="s">
        <v>297</v>
      </c>
      <c r="B157" s="26" t="s">
        <v>291</v>
      </c>
      <c r="C157" s="27">
        <v>315</v>
      </c>
      <c r="D157" s="28" t="s">
        <v>300</v>
      </c>
      <c r="E157" s="26" t="s">
        <v>301</v>
      </c>
      <c r="F157" s="40" t="s">
        <v>292</v>
      </c>
      <c r="G157" s="40" t="s">
        <v>34</v>
      </c>
      <c r="H157" s="45">
        <v>2036</v>
      </c>
      <c r="I157" s="45">
        <v>16686</v>
      </c>
      <c r="J157" s="45">
        <v>18722</v>
      </c>
      <c r="K157" s="46">
        <v>218</v>
      </c>
      <c r="L157" s="46">
        <f t="shared" si="29"/>
        <v>18940</v>
      </c>
      <c r="M157" s="47">
        <f t="shared" si="30"/>
        <v>415.81562000000002</v>
      </c>
      <c r="N157" s="47">
        <f t="shared" si="31"/>
        <v>52.97399999999999</v>
      </c>
      <c r="O157" s="47">
        <f t="shared" si="34"/>
        <v>468.78962000000001</v>
      </c>
      <c r="P157" s="48">
        <f t="shared" si="32"/>
        <v>3369.9593204007901</v>
      </c>
      <c r="Q157" s="48">
        <f t="shared" si="35"/>
        <v>388.05306510577941</v>
      </c>
      <c r="R157" s="48">
        <f t="shared" si="36"/>
        <v>3758.0123855065694</v>
      </c>
      <c r="S157" s="35">
        <v>3.1338593997494022</v>
      </c>
      <c r="T157" s="36">
        <f t="shared" si="37"/>
        <v>1469.1207571419504</v>
      </c>
      <c r="U157" s="36">
        <f t="shared" si="33"/>
        <v>5227.1331426485194</v>
      </c>
      <c r="V157" s="37" t="s">
        <v>161</v>
      </c>
      <c r="W157" s="38">
        <f t="shared" si="39"/>
        <v>41973</v>
      </c>
      <c r="X157" s="38">
        <f t="shared" si="39"/>
        <v>41993</v>
      </c>
      <c r="Y157" s="39">
        <v>24</v>
      </c>
    </row>
    <row r="158" spans="1:25" ht="15" customHeight="1" x14ac:dyDescent="0.25">
      <c r="A158" s="26" t="s">
        <v>297</v>
      </c>
      <c r="B158" s="26" t="s">
        <v>291</v>
      </c>
      <c r="C158" s="27">
        <v>316</v>
      </c>
      <c r="D158" s="28" t="s">
        <v>302</v>
      </c>
      <c r="E158" s="26" t="s">
        <v>303</v>
      </c>
      <c r="F158" s="40" t="s">
        <v>292</v>
      </c>
      <c r="G158" s="40" t="s">
        <v>34</v>
      </c>
      <c r="H158" s="45">
        <v>2374</v>
      </c>
      <c r="I158" s="45">
        <v>15007</v>
      </c>
      <c r="J158" s="45">
        <v>17381</v>
      </c>
      <c r="K158" s="46">
        <v>210</v>
      </c>
      <c r="L158" s="46">
        <f t="shared" si="29"/>
        <v>17591</v>
      </c>
      <c r="M158" s="47">
        <f t="shared" si="30"/>
        <v>386.03201000000001</v>
      </c>
      <c r="N158" s="47">
        <f t="shared" si="31"/>
        <v>51.029999999999994</v>
      </c>
      <c r="O158" s="47">
        <f t="shared" si="34"/>
        <v>437.06200999999999</v>
      </c>
      <c r="P158" s="48">
        <f t="shared" si="32"/>
        <v>3128.5793690784176</v>
      </c>
      <c r="Q158" s="48">
        <f t="shared" si="35"/>
        <v>373.81258565235629</v>
      </c>
      <c r="R158" s="48">
        <f t="shared" si="36"/>
        <v>3502.3919547307737</v>
      </c>
      <c r="S158" s="35">
        <v>3.1338593997494022</v>
      </c>
      <c r="T158" s="36">
        <f t="shared" si="37"/>
        <v>1369.6908883118672</v>
      </c>
      <c r="U158" s="36">
        <f t="shared" si="33"/>
        <v>4872.0828430426409</v>
      </c>
      <c r="V158" s="37" t="s">
        <v>161</v>
      </c>
      <c r="W158" s="38">
        <f t="shared" si="39"/>
        <v>41973</v>
      </c>
      <c r="X158" s="38">
        <f t="shared" si="39"/>
        <v>41993</v>
      </c>
      <c r="Y158" s="39">
        <v>21</v>
      </c>
    </row>
    <row r="159" spans="1:25" ht="15" customHeight="1" x14ac:dyDescent="0.25">
      <c r="A159" s="26" t="s">
        <v>297</v>
      </c>
      <c r="B159" s="26" t="s">
        <v>291</v>
      </c>
      <c r="C159" s="27">
        <v>303</v>
      </c>
      <c r="D159" s="28" t="s">
        <v>304</v>
      </c>
      <c r="E159" s="26" t="s">
        <v>305</v>
      </c>
      <c r="F159" s="40" t="s">
        <v>292</v>
      </c>
      <c r="G159" s="40" t="s">
        <v>34</v>
      </c>
      <c r="H159" s="45">
        <v>1671</v>
      </c>
      <c r="I159" s="45">
        <v>9185</v>
      </c>
      <c r="J159" s="45">
        <v>10856</v>
      </c>
      <c r="K159" s="46">
        <v>194</v>
      </c>
      <c r="L159" s="46">
        <f t="shared" si="29"/>
        <v>11050</v>
      </c>
      <c r="M159" s="47">
        <f t="shared" si="30"/>
        <v>241.11176</v>
      </c>
      <c r="N159" s="47">
        <f t="shared" si="31"/>
        <v>47.141999999999996</v>
      </c>
      <c r="O159" s="47">
        <f t="shared" si="34"/>
        <v>288.25376</v>
      </c>
      <c r="P159" s="48">
        <f t="shared" si="32"/>
        <v>1954.0796059326449</v>
      </c>
      <c r="Q159" s="48">
        <f t="shared" si="35"/>
        <v>345.33162674551011</v>
      </c>
      <c r="R159" s="48">
        <f t="shared" si="36"/>
        <v>2299.4112326781551</v>
      </c>
      <c r="S159" s="35">
        <v>3.1338593997494022</v>
      </c>
      <c r="T159" s="36">
        <f t="shared" si="37"/>
        <v>903.34675528910827</v>
      </c>
      <c r="U159" s="36">
        <f t="shared" si="33"/>
        <v>3202.7579879672635</v>
      </c>
      <c r="V159" s="37" t="s">
        <v>161</v>
      </c>
      <c r="W159" s="38">
        <f t="shared" si="39"/>
        <v>41973</v>
      </c>
      <c r="X159" s="38">
        <f t="shared" si="39"/>
        <v>41993</v>
      </c>
      <c r="Y159" s="39">
        <v>31</v>
      </c>
    </row>
    <row r="160" spans="1:25" ht="15" customHeight="1" x14ac:dyDescent="0.25">
      <c r="A160" s="26" t="s">
        <v>297</v>
      </c>
      <c r="B160" s="26" t="s">
        <v>291</v>
      </c>
      <c r="C160" s="27">
        <v>309</v>
      </c>
      <c r="D160" s="28" t="s">
        <v>306</v>
      </c>
      <c r="E160" s="26" t="s">
        <v>307</v>
      </c>
      <c r="F160" s="40" t="s">
        <v>292</v>
      </c>
      <c r="G160" s="40" t="s">
        <v>34</v>
      </c>
      <c r="H160" s="45">
        <v>300</v>
      </c>
      <c r="I160" s="45">
        <v>1486</v>
      </c>
      <c r="J160" s="45">
        <v>1786</v>
      </c>
      <c r="K160" s="46">
        <v>80</v>
      </c>
      <c r="L160" s="46">
        <f t="shared" si="29"/>
        <v>1866</v>
      </c>
      <c r="M160" s="47">
        <f t="shared" si="30"/>
        <v>39.667059999999999</v>
      </c>
      <c r="N160" s="47">
        <f t="shared" si="31"/>
        <v>19.439999999999998</v>
      </c>
      <c r="O160" s="47">
        <f t="shared" si="34"/>
        <v>59.107059999999997</v>
      </c>
      <c r="P160" s="48">
        <f t="shared" si="32"/>
        <v>321.47993516909577</v>
      </c>
      <c r="Q160" s="48">
        <f t="shared" si="35"/>
        <v>142.40479453423097</v>
      </c>
      <c r="R160" s="48">
        <f t="shared" si="36"/>
        <v>463.88472970332674</v>
      </c>
      <c r="S160" s="35">
        <v>3.1338593997494022</v>
      </c>
      <c r="T160" s="36">
        <f t="shared" si="37"/>
        <v>185.2332155725519</v>
      </c>
      <c r="U160" s="36">
        <f t="shared" si="33"/>
        <v>649.11794527587858</v>
      </c>
      <c r="V160" s="37" t="s">
        <v>161</v>
      </c>
      <c r="W160" s="38">
        <f t="shared" si="39"/>
        <v>41973</v>
      </c>
      <c r="X160" s="38">
        <f t="shared" si="39"/>
        <v>41993</v>
      </c>
      <c r="Y160" s="39">
        <v>19</v>
      </c>
    </row>
    <row r="161" spans="1:25" ht="15" customHeight="1" x14ac:dyDescent="0.25">
      <c r="A161" s="26" t="s">
        <v>297</v>
      </c>
      <c r="B161" s="26" t="s">
        <v>291</v>
      </c>
      <c r="C161" s="27">
        <v>301</v>
      </c>
      <c r="D161" s="28" t="s">
        <v>308</v>
      </c>
      <c r="E161" s="26" t="s">
        <v>309</v>
      </c>
      <c r="F161" s="40" t="s">
        <v>292</v>
      </c>
      <c r="G161" s="40" t="s">
        <v>34</v>
      </c>
      <c r="H161" s="45">
        <v>1355</v>
      </c>
      <c r="I161" s="45">
        <v>6960</v>
      </c>
      <c r="J161" s="45">
        <v>8315</v>
      </c>
      <c r="K161" s="46">
        <v>141</v>
      </c>
      <c r="L161" s="46">
        <f t="shared" si="29"/>
        <v>8456</v>
      </c>
      <c r="M161" s="47">
        <f t="shared" si="30"/>
        <v>184.67615000000001</v>
      </c>
      <c r="N161" s="47">
        <f t="shared" si="31"/>
        <v>34.262999999999998</v>
      </c>
      <c r="O161" s="47">
        <f t="shared" si="34"/>
        <v>218.93915000000001</v>
      </c>
      <c r="P161" s="48">
        <f t="shared" si="32"/>
        <v>1496.6996981696705</v>
      </c>
      <c r="Q161" s="48">
        <f t="shared" si="35"/>
        <v>250.98845036658207</v>
      </c>
      <c r="R161" s="48">
        <f t="shared" si="36"/>
        <v>1747.6881485362526</v>
      </c>
      <c r="S161" s="35">
        <v>3.1338593997494022</v>
      </c>
      <c r="T161" s="36">
        <f t="shared" si="37"/>
        <v>686.1245132006444</v>
      </c>
      <c r="U161" s="36">
        <f t="shared" si="33"/>
        <v>2433.8126617368971</v>
      </c>
      <c r="V161" s="37" t="s">
        <v>161</v>
      </c>
      <c r="W161" s="38">
        <f t="shared" si="39"/>
        <v>41973</v>
      </c>
      <c r="X161" s="38">
        <f t="shared" si="39"/>
        <v>41993</v>
      </c>
      <c r="Y161" s="39">
        <v>19</v>
      </c>
    </row>
    <row r="162" spans="1:25" ht="15" customHeight="1" x14ac:dyDescent="0.25">
      <c r="A162" s="26" t="s">
        <v>297</v>
      </c>
      <c r="B162" s="26" t="s">
        <v>291</v>
      </c>
      <c r="C162" s="27">
        <v>304</v>
      </c>
      <c r="D162" s="28" t="s">
        <v>310</v>
      </c>
      <c r="E162" s="26" t="s">
        <v>311</v>
      </c>
      <c r="F162" s="40" t="s">
        <v>292</v>
      </c>
      <c r="G162" s="40" t="s">
        <v>34</v>
      </c>
      <c r="H162" s="45">
        <v>648</v>
      </c>
      <c r="I162" s="45">
        <v>2903</v>
      </c>
      <c r="J162" s="45">
        <v>3551</v>
      </c>
      <c r="K162" s="46">
        <v>128</v>
      </c>
      <c r="L162" s="46">
        <f t="shared" si="29"/>
        <v>3679</v>
      </c>
      <c r="M162" s="47">
        <f t="shared" si="30"/>
        <v>78.867710000000002</v>
      </c>
      <c r="N162" s="47">
        <f t="shared" si="31"/>
        <v>31.103999999999996</v>
      </c>
      <c r="O162" s="47">
        <f t="shared" si="34"/>
        <v>109.97171</v>
      </c>
      <c r="P162" s="48">
        <f t="shared" si="32"/>
        <v>639.17987110048102</v>
      </c>
      <c r="Q162" s="48">
        <f t="shared" si="35"/>
        <v>227.84767125476955</v>
      </c>
      <c r="R162" s="48">
        <f t="shared" si="36"/>
        <v>867.0275423552506</v>
      </c>
      <c r="S162" s="35">
        <v>3.1338593997494022</v>
      </c>
      <c r="T162" s="36">
        <f t="shared" si="37"/>
        <v>344.63587709001536</v>
      </c>
      <c r="U162" s="36">
        <f t="shared" si="33"/>
        <v>1211.6634194452658</v>
      </c>
      <c r="V162" s="37" t="s">
        <v>161</v>
      </c>
      <c r="W162" s="38">
        <f t="shared" si="39"/>
        <v>41973</v>
      </c>
      <c r="X162" s="38">
        <f t="shared" si="39"/>
        <v>41993</v>
      </c>
      <c r="Y162" s="39">
        <v>32</v>
      </c>
    </row>
    <row r="163" spans="1:25" ht="15" customHeight="1" x14ac:dyDescent="0.25">
      <c r="A163" s="26" t="s">
        <v>297</v>
      </c>
      <c r="B163" s="26" t="s">
        <v>291</v>
      </c>
      <c r="C163" s="27">
        <v>311</v>
      </c>
      <c r="D163" s="28" t="s">
        <v>312</v>
      </c>
      <c r="E163" s="26" t="s">
        <v>313</v>
      </c>
      <c r="F163" s="40" t="s">
        <v>292</v>
      </c>
      <c r="G163" s="40" t="s">
        <v>34</v>
      </c>
      <c r="H163" s="45">
        <v>782</v>
      </c>
      <c r="I163" s="45">
        <v>3231</v>
      </c>
      <c r="J163" s="45">
        <v>4013</v>
      </c>
      <c r="K163" s="46">
        <v>135</v>
      </c>
      <c r="L163" s="46">
        <f t="shared" si="29"/>
        <v>4148</v>
      </c>
      <c r="M163" s="47">
        <f t="shared" si="30"/>
        <v>89.128730000000004</v>
      </c>
      <c r="N163" s="47">
        <f t="shared" si="31"/>
        <v>32.804999999999993</v>
      </c>
      <c r="O163" s="47">
        <f t="shared" si="34"/>
        <v>121.93373</v>
      </c>
      <c r="P163" s="48">
        <f t="shared" si="32"/>
        <v>722.33985433011276</v>
      </c>
      <c r="Q163" s="48">
        <f t="shared" si="35"/>
        <v>240.30809077651477</v>
      </c>
      <c r="R163" s="48">
        <f t="shared" si="36"/>
        <v>962.6479451066275</v>
      </c>
      <c r="S163" s="35">
        <v>3.1338593997494022</v>
      </c>
      <c r="T163" s="36">
        <f t="shared" si="37"/>
        <v>382.12316590700567</v>
      </c>
      <c r="U163" s="36">
        <f t="shared" si="33"/>
        <v>1344.7711110136331</v>
      </c>
      <c r="V163" s="37" t="s">
        <v>161</v>
      </c>
      <c r="W163" s="38">
        <f t="shared" si="39"/>
        <v>41973</v>
      </c>
      <c r="X163" s="38">
        <f t="shared" si="39"/>
        <v>41993</v>
      </c>
      <c r="Y163" s="39">
        <v>34</v>
      </c>
    </row>
    <row r="164" spans="1:25" ht="15" customHeight="1" x14ac:dyDescent="0.25">
      <c r="A164" s="17" t="s">
        <v>314</v>
      </c>
      <c r="B164" s="26" t="s">
        <v>291</v>
      </c>
      <c r="C164" s="27">
        <v>305</v>
      </c>
      <c r="D164" s="28" t="s">
        <v>315</v>
      </c>
      <c r="E164" s="26" t="s">
        <v>316</v>
      </c>
      <c r="F164" s="40" t="s">
        <v>292</v>
      </c>
      <c r="G164" s="40" t="s">
        <v>34</v>
      </c>
      <c r="H164" s="45">
        <v>1753</v>
      </c>
      <c r="I164" s="45">
        <v>6313</v>
      </c>
      <c r="J164" s="45">
        <v>8066</v>
      </c>
      <c r="K164" s="46">
        <v>204</v>
      </c>
      <c r="L164" s="46">
        <f t="shared" si="29"/>
        <v>8270</v>
      </c>
      <c r="M164" s="47">
        <f t="shared" si="30"/>
        <v>179.14586</v>
      </c>
      <c r="N164" s="47">
        <f t="shared" si="31"/>
        <v>49.571999999999996</v>
      </c>
      <c r="O164" s="47">
        <f t="shared" si="34"/>
        <v>228.71786</v>
      </c>
      <c r="P164" s="48">
        <f t="shared" si="32"/>
        <v>1451.8797072082455</v>
      </c>
      <c r="Q164" s="48">
        <f t="shared" si="35"/>
        <v>363.13222606228896</v>
      </c>
      <c r="R164" s="48">
        <f t="shared" si="36"/>
        <v>1815.0119332705344</v>
      </c>
      <c r="S164" s="35">
        <v>3.1338593997494022</v>
      </c>
      <c r="T164" s="36">
        <f t="shared" si="37"/>
        <v>716.7696154515678</v>
      </c>
      <c r="U164" s="36">
        <f t="shared" si="33"/>
        <v>2531.7815487221023</v>
      </c>
      <c r="V164" s="37" t="s">
        <v>161</v>
      </c>
      <c r="W164" s="38">
        <f t="shared" si="39"/>
        <v>41973</v>
      </c>
      <c r="X164" s="38">
        <f t="shared" si="39"/>
        <v>41993</v>
      </c>
      <c r="Y164" s="39">
        <v>45</v>
      </c>
    </row>
    <row r="165" spans="1:25" ht="15" customHeight="1" x14ac:dyDescent="0.25">
      <c r="A165" s="26" t="s">
        <v>314</v>
      </c>
      <c r="B165" s="26" t="s">
        <v>291</v>
      </c>
      <c r="C165" s="27">
        <v>302</v>
      </c>
      <c r="D165" s="28" t="s">
        <v>317</v>
      </c>
      <c r="E165" s="26" t="s">
        <v>318</v>
      </c>
      <c r="F165" s="40" t="s">
        <v>292</v>
      </c>
      <c r="G165" s="40" t="s">
        <v>34</v>
      </c>
      <c r="H165" s="45">
        <v>1646</v>
      </c>
      <c r="I165" s="45">
        <v>8209</v>
      </c>
      <c r="J165" s="45">
        <v>9855</v>
      </c>
      <c r="K165" s="46">
        <v>147</v>
      </c>
      <c r="L165" s="46">
        <f t="shared" si="29"/>
        <v>10002</v>
      </c>
      <c r="M165" s="47">
        <f t="shared" si="30"/>
        <v>218.87954999999999</v>
      </c>
      <c r="N165" s="47">
        <f t="shared" si="31"/>
        <v>35.720999999999997</v>
      </c>
      <c r="O165" s="47">
        <f t="shared" si="34"/>
        <v>254.60055</v>
      </c>
      <c r="P165" s="48">
        <f t="shared" si="32"/>
        <v>1773.8996422684429</v>
      </c>
      <c r="Q165" s="48">
        <f t="shared" si="35"/>
        <v>261.6688099566494</v>
      </c>
      <c r="R165" s="48">
        <f t="shared" si="36"/>
        <v>2035.5684522250922</v>
      </c>
      <c r="S165" s="35">
        <v>3.1338593997494022</v>
      </c>
      <c r="T165" s="36">
        <f t="shared" si="37"/>
        <v>797.88232679886767</v>
      </c>
      <c r="U165" s="36">
        <f t="shared" si="33"/>
        <v>2833.45077902396</v>
      </c>
      <c r="V165" s="37" t="s">
        <v>161</v>
      </c>
      <c r="W165" s="38">
        <f t="shared" si="39"/>
        <v>41973</v>
      </c>
      <c r="X165" s="38">
        <f t="shared" si="39"/>
        <v>41993</v>
      </c>
      <c r="Y165" s="39">
        <v>22</v>
      </c>
    </row>
    <row r="166" spans="1:25" ht="15" customHeight="1" x14ac:dyDescent="0.25">
      <c r="A166" s="26" t="s">
        <v>314</v>
      </c>
      <c r="B166" s="26" t="s">
        <v>291</v>
      </c>
      <c r="C166" s="27">
        <v>308</v>
      </c>
      <c r="D166" s="28" t="s">
        <v>319</v>
      </c>
      <c r="E166" s="26" t="s">
        <v>320</v>
      </c>
      <c r="F166" s="40" t="s">
        <v>292</v>
      </c>
      <c r="G166" s="40" t="s">
        <v>34</v>
      </c>
      <c r="H166" s="45">
        <v>2099</v>
      </c>
      <c r="I166" s="45">
        <v>10298</v>
      </c>
      <c r="J166" s="45">
        <v>12397</v>
      </c>
      <c r="K166" s="46">
        <v>331</v>
      </c>
      <c r="L166" s="46">
        <f t="shared" si="29"/>
        <v>12728</v>
      </c>
      <c r="M166" s="47">
        <f t="shared" si="30"/>
        <v>275.33737000000002</v>
      </c>
      <c r="N166" s="47">
        <f t="shared" si="31"/>
        <v>80.432999999999993</v>
      </c>
      <c r="O166" s="47">
        <f t="shared" si="34"/>
        <v>355.77037000000001</v>
      </c>
      <c r="P166" s="48">
        <f t="shared" si="32"/>
        <v>2231.4595499951179</v>
      </c>
      <c r="Q166" s="48">
        <f t="shared" si="35"/>
        <v>589.19983738538065</v>
      </c>
      <c r="R166" s="48">
        <f t="shared" si="36"/>
        <v>2820.6593873804986</v>
      </c>
      <c r="S166" s="35">
        <v>3.1338593997494022</v>
      </c>
      <c r="T166" s="36">
        <f t="shared" si="37"/>
        <v>1114.9343181768227</v>
      </c>
      <c r="U166" s="36">
        <f t="shared" si="33"/>
        <v>3935.5937055573213</v>
      </c>
      <c r="V166" s="37" t="s">
        <v>161</v>
      </c>
      <c r="W166" s="38">
        <f t="shared" si="39"/>
        <v>41973</v>
      </c>
      <c r="X166" s="38">
        <f t="shared" si="39"/>
        <v>41993</v>
      </c>
      <c r="Y166" s="39">
        <v>78</v>
      </c>
    </row>
    <row r="167" spans="1:25" ht="15" customHeight="1" x14ac:dyDescent="0.25">
      <c r="A167" s="26" t="s">
        <v>314</v>
      </c>
      <c r="B167" s="26" t="s">
        <v>291</v>
      </c>
      <c r="C167" s="27">
        <v>307</v>
      </c>
      <c r="D167" s="28" t="s">
        <v>321</v>
      </c>
      <c r="E167" s="26" t="s">
        <v>322</v>
      </c>
      <c r="F167" s="40" t="s">
        <v>292</v>
      </c>
      <c r="G167" s="40" t="s">
        <v>34</v>
      </c>
      <c r="H167" s="45">
        <v>4301</v>
      </c>
      <c r="I167" s="45">
        <v>15835</v>
      </c>
      <c r="J167" s="45">
        <v>20136</v>
      </c>
      <c r="K167" s="46">
        <v>439</v>
      </c>
      <c r="L167" s="46">
        <f t="shared" si="29"/>
        <v>20575</v>
      </c>
      <c r="M167" s="47">
        <f t="shared" si="30"/>
        <v>447.22056000000003</v>
      </c>
      <c r="N167" s="47">
        <f t="shared" si="31"/>
        <v>106.67699999999998</v>
      </c>
      <c r="O167" s="47">
        <f t="shared" si="34"/>
        <v>553.89756</v>
      </c>
      <c r="P167" s="48">
        <f t="shared" si="32"/>
        <v>3624.4792690732993</v>
      </c>
      <c r="Q167" s="48">
        <f t="shared" si="35"/>
        <v>781.4463100065924</v>
      </c>
      <c r="R167" s="48">
        <f t="shared" si="36"/>
        <v>4405.9255790798916</v>
      </c>
      <c r="S167" s="35">
        <v>3.1338593997494022</v>
      </c>
      <c r="T167" s="36">
        <f t="shared" si="37"/>
        <v>1735.8370749042585</v>
      </c>
      <c r="U167" s="36">
        <f t="shared" si="33"/>
        <v>6141.7626539841503</v>
      </c>
      <c r="V167" s="37" t="s">
        <v>161</v>
      </c>
      <c r="W167" s="38">
        <f t="shared" si="39"/>
        <v>41973</v>
      </c>
      <c r="X167" s="38">
        <f t="shared" si="39"/>
        <v>41993</v>
      </c>
      <c r="Y167" s="39">
        <v>105</v>
      </c>
    </row>
    <row r="168" spans="1:25" ht="15" customHeight="1" x14ac:dyDescent="0.25">
      <c r="A168" s="26" t="s">
        <v>314</v>
      </c>
      <c r="B168" s="26" t="s">
        <v>291</v>
      </c>
      <c r="C168" s="27">
        <v>306</v>
      </c>
      <c r="D168" s="28" t="s">
        <v>323</v>
      </c>
      <c r="E168" s="26" t="s">
        <v>324</v>
      </c>
      <c r="F168" s="40" t="s">
        <v>292</v>
      </c>
      <c r="G168" s="40" t="s">
        <v>34</v>
      </c>
      <c r="H168" s="45">
        <v>1329</v>
      </c>
      <c r="I168" s="45">
        <v>6178</v>
      </c>
      <c r="J168" s="45">
        <v>7507</v>
      </c>
      <c r="K168" s="46">
        <v>185</v>
      </c>
      <c r="L168" s="46">
        <f t="shared" si="29"/>
        <v>7692</v>
      </c>
      <c r="M168" s="47">
        <f t="shared" si="30"/>
        <v>166.73047</v>
      </c>
      <c r="N168" s="47">
        <f t="shared" si="31"/>
        <v>44.954999999999991</v>
      </c>
      <c r="O168" s="47">
        <f t="shared" si="34"/>
        <v>211.68546999999998</v>
      </c>
      <c r="P168" s="48">
        <f t="shared" si="32"/>
        <v>1351.2597274996651</v>
      </c>
      <c r="Q168" s="48">
        <f t="shared" si="35"/>
        <v>329.31108736040909</v>
      </c>
      <c r="R168" s="48">
        <f t="shared" si="36"/>
        <v>1680.5708148600743</v>
      </c>
      <c r="S168" s="35">
        <v>3.1338593997494022</v>
      </c>
      <c r="T168" s="36">
        <f t="shared" si="37"/>
        <v>663.39249994987006</v>
      </c>
      <c r="U168" s="36">
        <f t="shared" si="33"/>
        <v>2343.9633148099442</v>
      </c>
      <c r="V168" s="37" t="s">
        <v>161</v>
      </c>
      <c r="W168" s="38">
        <f t="shared" si="39"/>
        <v>41973</v>
      </c>
      <c r="X168" s="38">
        <f t="shared" si="39"/>
        <v>41993</v>
      </c>
      <c r="Y168" s="39">
        <v>41</v>
      </c>
    </row>
    <row r="169" spans="1:25" s="5" customFormat="1" ht="15" customHeight="1" x14ac:dyDescent="0.25">
      <c r="A169" s="26" t="s">
        <v>314</v>
      </c>
      <c r="B169" s="26" t="s">
        <v>291</v>
      </c>
      <c r="C169" s="27">
        <v>312</v>
      </c>
      <c r="D169" s="28" t="s">
        <v>325</v>
      </c>
      <c r="E169" s="26" t="s">
        <v>326</v>
      </c>
      <c r="F169" s="40" t="s">
        <v>292</v>
      </c>
      <c r="G169" s="40" t="s">
        <v>34</v>
      </c>
      <c r="H169" s="45">
        <v>1485</v>
      </c>
      <c r="I169" s="45">
        <v>5953</v>
      </c>
      <c r="J169" s="45">
        <v>7438</v>
      </c>
      <c r="K169" s="46">
        <v>124</v>
      </c>
      <c r="L169" s="46">
        <f t="shared" si="29"/>
        <v>7562</v>
      </c>
      <c r="M169" s="47">
        <f t="shared" si="30"/>
        <v>165.19798</v>
      </c>
      <c r="N169" s="47">
        <f t="shared" si="31"/>
        <v>30.131999999999994</v>
      </c>
      <c r="O169" s="47">
        <f t="shared" si="34"/>
        <v>195.32998000000001</v>
      </c>
      <c r="P169" s="48">
        <f t="shared" si="32"/>
        <v>1338.8397300043307</v>
      </c>
      <c r="Q169" s="48">
        <f t="shared" si="35"/>
        <v>220.72743152805799</v>
      </c>
      <c r="R169" s="48">
        <f t="shared" si="36"/>
        <v>1559.5671615323886</v>
      </c>
      <c r="S169" s="35">
        <v>3.1338593997494022</v>
      </c>
      <c r="T169" s="36">
        <f t="shared" si="37"/>
        <v>612.13669387586276</v>
      </c>
      <c r="U169" s="36">
        <f t="shared" si="33"/>
        <v>2171.7038554082515</v>
      </c>
      <c r="V169" s="37" t="s">
        <v>161</v>
      </c>
      <c r="W169" s="38">
        <f t="shared" si="39"/>
        <v>41973</v>
      </c>
      <c r="X169" s="38">
        <f t="shared" si="39"/>
        <v>41993</v>
      </c>
      <c r="Y169" s="39">
        <v>20</v>
      </c>
    </row>
    <row r="170" spans="1:25" ht="15" customHeight="1" x14ac:dyDescent="0.25">
      <c r="A170" s="26" t="s">
        <v>314</v>
      </c>
      <c r="B170" s="18" t="s">
        <v>327</v>
      </c>
      <c r="C170" s="19"/>
      <c r="D170" s="18"/>
      <c r="E170" s="18" t="s">
        <v>289</v>
      </c>
      <c r="F170" s="19" t="s">
        <v>292</v>
      </c>
      <c r="G170" s="19" t="s">
        <v>34</v>
      </c>
      <c r="H170" s="20">
        <f>SUM(H171:H174)</f>
        <v>17206</v>
      </c>
      <c r="I170" s="20">
        <f>SUM(I171:I174)</f>
        <v>82552</v>
      </c>
      <c r="J170" s="20">
        <v>99768</v>
      </c>
      <c r="K170" s="20">
        <v>1351</v>
      </c>
      <c r="L170" s="20">
        <f t="shared" si="29"/>
        <v>101119</v>
      </c>
      <c r="M170" s="21">
        <f t="shared" si="30"/>
        <v>2215.84728</v>
      </c>
      <c r="N170" s="21">
        <f t="shared" si="31"/>
        <v>328.29299999999995</v>
      </c>
      <c r="O170" s="21">
        <f t="shared" si="34"/>
        <v>2544.1402800000001</v>
      </c>
      <c r="P170" s="22">
        <f t="shared" si="32"/>
        <v>17958.23637847164</v>
      </c>
      <c r="Q170" s="22">
        <f t="shared" si="35"/>
        <v>2404.8609676968254</v>
      </c>
      <c r="R170" s="22">
        <f t="shared" si="36"/>
        <v>20363.097346168466</v>
      </c>
      <c r="S170" s="23">
        <v>3.7000003789099236</v>
      </c>
      <c r="T170" s="24">
        <f t="shared" si="37"/>
        <v>9413.32</v>
      </c>
      <c r="U170" s="24">
        <f t="shared" si="33"/>
        <v>29776.417346168466</v>
      </c>
      <c r="V170" s="25"/>
      <c r="W170" s="25"/>
      <c r="X170" s="25"/>
      <c r="Y170" s="20">
        <v>215</v>
      </c>
    </row>
    <row r="171" spans="1:25" ht="15" customHeight="1" x14ac:dyDescent="0.25">
      <c r="A171" s="26" t="s">
        <v>314</v>
      </c>
      <c r="B171" s="26" t="s">
        <v>327</v>
      </c>
      <c r="C171" s="27">
        <v>300</v>
      </c>
      <c r="D171" s="28" t="s">
        <v>328</v>
      </c>
      <c r="E171" s="26" t="s">
        <v>329</v>
      </c>
      <c r="F171" s="40" t="s">
        <v>292</v>
      </c>
      <c r="G171" s="40" t="s">
        <v>34</v>
      </c>
      <c r="H171" s="39">
        <v>0</v>
      </c>
      <c r="I171" s="39">
        <v>0</v>
      </c>
      <c r="J171" s="39">
        <v>10</v>
      </c>
      <c r="K171" s="50">
        <v>10</v>
      </c>
      <c r="L171" s="50">
        <f t="shared" si="29"/>
        <v>20</v>
      </c>
      <c r="M171" s="51">
        <f t="shared" si="30"/>
        <v>0.22210000000000002</v>
      </c>
      <c r="N171" s="51">
        <f t="shared" si="31"/>
        <v>2.4299999999999997</v>
      </c>
      <c r="O171" s="51">
        <f t="shared" si="34"/>
        <v>2.6520999999999999</v>
      </c>
      <c r="P171" s="52">
        <f t="shared" si="32"/>
        <v>1.7999996370050155</v>
      </c>
      <c r="Q171" s="52">
        <f t="shared" si="35"/>
        <v>17.800599316778872</v>
      </c>
      <c r="R171" s="52">
        <f t="shared" si="36"/>
        <v>19.600598953783887</v>
      </c>
      <c r="S171" s="62">
        <v>3.7000003789099236</v>
      </c>
      <c r="T171" s="63">
        <f t="shared" si="37"/>
        <v>9.8127710049070078</v>
      </c>
      <c r="U171" s="63">
        <f t="shared" si="33"/>
        <v>29.413369958690893</v>
      </c>
      <c r="V171" s="37" t="s">
        <v>37</v>
      </c>
      <c r="W171" s="38">
        <f t="shared" ref="W171:X174" si="40">+V171+20</f>
        <v>41968</v>
      </c>
      <c r="X171" s="38">
        <f t="shared" si="40"/>
        <v>41988</v>
      </c>
      <c r="Y171" s="39">
        <v>0</v>
      </c>
    </row>
    <row r="172" spans="1:25" ht="15" customHeight="1" x14ac:dyDescent="0.25">
      <c r="A172" s="26" t="s">
        <v>314</v>
      </c>
      <c r="B172" s="26" t="s">
        <v>327</v>
      </c>
      <c r="C172" s="27">
        <v>300</v>
      </c>
      <c r="D172" s="28" t="s">
        <v>328</v>
      </c>
      <c r="E172" s="26" t="s">
        <v>330</v>
      </c>
      <c r="F172" s="40" t="s">
        <v>292</v>
      </c>
      <c r="G172" s="40" t="s">
        <v>34</v>
      </c>
      <c r="H172" s="45">
        <v>9497</v>
      </c>
      <c r="I172" s="45">
        <v>48599</v>
      </c>
      <c r="J172" s="45">
        <v>58096</v>
      </c>
      <c r="K172" s="46">
        <v>655</v>
      </c>
      <c r="L172" s="46">
        <f t="shared" si="29"/>
        <v>58751</v>
      </c>
      <c r="M172" s="47">
        <f t="shared" si="30"/>
        <v>1290.3121599999999</v>
      </c>
      <c r="N172" s="47">
        <f t="shared" si="31"/>
        <v>159.16499999999996</v>
      </c>
      <c r="O172" s="47">
        <f t="shared" si="34"/>
        <v>1449.4771599999999</v>
      </c>
      <c r="P172" s="48">
        <f t="shared" si="32"/>
        <v>10457.277891144338</v>
      </c>
      <c r="Q172" s="48">
        <f t="shared" si="35"/>
        <v>1165.939255249016</v>
      </c>
      <c r="R172" s="48">
        <f t="shared" si="36"/>
        <v>11623.217146393354</v>
      </c>
      <c r="S172" s="35">
        <v>3.7000003789099236</v>
      </c>
      <c r="T172" s="36">
        <f t="shared" si="37"/>
        <v>5363.0660412212801</v>
      </c>
      <c r="U172" s="36">
        <f t="shared" si="33"/>
        <v>16986.283187614634</v>
      </c>
      <c r="V172" s="37" t="s">
        <v>37</v>
      </c>
      <c r="W172" s="38">
        <f t="shared" si="40"/>
        <v>41968</v>
      </c>
      <c r="X172" s="38">
        <f t="shared" si="40"/>
        <v>41988</v>
      </c>
      <c r="Y172" s="39">
        <v>86</v>
      </c>
    </row>
    <row r="173" spans="1:25" ht="15" customHeight="1" x14ac:dyDescent="0.25">
      <c r="A173" s="26" t="s">
        <v>314</v>
      </c>
      <c r="B173" s="26" t="s">
        <v>327</v>
      </c>
      <c r="C173" s="27">
        <v>303</v>
      </c>
      <c r="D173" s="28" t="s">
        <v>331</v>
      </c>
      <c r="E173" s="26" t="s">
        <v>332</v>
      </c>
      <c r="F173" s="40" t="s">
        <v>292</v>
      </c>
      <c r="G173" s="40" t="s">
        <v>34</v>
      </c>
      <c r="H173" s="45">
        <v>2106</v>
      </c>
      <c r="I173" s="45">
        <v>9101</v>
      </c>
      <c r="J173" s="45">
        <v>11207</v>
      </c>
      <c r="K173" s="46">
        <v>207</v>
      </c>
      <c r="L173" s="46">
        <f t="shared" si="29"/>
        <v>11414</v>
      </c>
      <c r="M173" s="47">
        <f t="shared" si="30"/>
        <v>248.90747000000002</v>
      </c>
      <c r="N173" s="47">
        <f t="shared" si="31"/>
        <v>50.300999999999995</v>
      </c>
      <c r="O173" s="47">
        <f t="shared" si="34"/>
        <v>299.20847000000003</v>
      </c>
      <c r="P173" s="48">
        <f t="shared" si="32"/>
        <v>2017.2595931915209</v>
      </c>
      <c r="Q173" s="48">
        <f t="shared" si="35"/>
        <v>368.47240585732266</v>
      </c>
      <c r="R173" s="48">
        <f t="shared" si="36"/>
        <v>2385.7319990488436</v>
      </c>
      <c r="S173" s="35">
        <v>3.7000003789099236</v>
      </c>
      <c r="T173" s="36">
        <f t="shared" si="37"/>
        <v>1107.0714523730587</v>
      </c>
      <c r="U173" s="36">
        <f t="shared" si="33"/>
        <v>3492.8034514219025</v>
      </c>
      <c r="V173" s="37" t="s">
        <v>37</v>
      </c>
      <c r="W173" s="38">
        <f t="shared" si="40"/>
        <v>41968</v>
      </c>
      <c r="X173" s="38">
        <f t="shared" si="40"/>
        <v>41988</v>
      </c>
      <c r="Y173" s="39">
        <v>42</v>
      </c>
    </row>
    <row r="174" spans="1:25" s="5" customFormat="1" ht="15" customHeight="1" x14ac:dyDescent="0.25">
      <c r="A174" s="60" t="s">
        <v>333</v>
      </c>
      <c r="B174" s="26" t="s">
        <v>327</v>
      </c>
      <c r="C174" s="27">
        <v>302</v>
      </c>
      <c r="D174" s="28" t="s">
        <v>334</v>
      </c>
      <c r="E174" s="26" t="s">
        <v>335</v>
      </c>
      <c r="F174" s="40" t="s">
        <v>292</v>
      </c>
      <c r="G174" s="40" t="s">
        <v>34</v>
      </c>
      <c r="H174" s="45">
        <v>5603</v>
      </c>
      <c r="I174" s="45">
        <v>24852</v>
      </c>
      <c r="J174" s="45">
        <v>30455</v>
      </c>
      <c r="K174" s="46">
        <v>479</v>
      </c>
      <c r="L174" s="46">
        <f t="shared" si="29"/>
        <v>30934</v>
      </c>
      <c r="M174" s="47">
        <f t="shared" si="30"/>
        <v>676.40555000000006</v>
      </c>
      <c r="N174" s="47">
        <f t="shared" si="31"/>
        <v>116.39699999999998</v>
      </c>
      <c r="O174" s="47">
        <f t="shared" si="34"/>
        <v>792.80255</v>
      </c>
      <c r="P174" s="48">
        <f t="shared" si="32"/>
        <v>5481.898894498775</v>
      </c>
      <c r="Q174" s="48">
        <f t="shared" si="35"/>
        <v>852.64870727370794</v>
      </c>
      <c r="R174" s="48">
        <f t="shared" si="36"/>
        <v>6334.5476017724832</v>
      </c>
      <c r="S174" s="35">
        <v>3.7000003789099236</v>
      </c>
      <c r="T174" s="36">
        <f t="shared" si="37"/>
        <v>2933.3697354007536</v>
      </c>
      <c r="U174" s="36">
        <f t="shared" si="33"/>
        <v>9267.9173371732359</v>
      </c>
      <c r="V174" s="37" t="s">
        <v>37</v>
      </c>
      <c r="W174" s="38">
        <f t="shared" si="40"/>
        <v>41968</v>
      </c>
      <c r="X174" s="38">
        <f t="shared" si="40"/>
        <v>41988</v>
      </c>
      <c r="Y174" s="39">
        <v>87</v>
      </c>
    </row>
    <row r="175" spans="1:25" ht="15" customHeight="1" x14ac:dyDescent="0.25">
      <c r="A175" s="26" t="s">
        <v>333</v>
      </c>
      <c r="B175" s="18" t="s">
        <v>336</v>
      </c>
      <c r="C175" s="19"/>
      <c r="D175" s="18"/>
      <c r="E175" s="18" t="s">
        <v>337</v>
      </c>
      <c r="F175" s="19" t="s">
        <v>191</v>
      </c>
      <c r="G175" s="19" t="s">
        <v>34</v>
      </c>
      <c r="H175" s="20">
        <f>SUM(H176:H183)</f>
        <v>80450</v>
      </c>
      <c r="I175" s="20">
        <f>SUM(I176:I183)</f>
        <v>418814</v>
      </c>
      <c r="J175" s="20">
        <v>499264</v>
      </c>
      <c r="K175" s="20">
        <v>5591</v>
      </c>
      <c r="L175" s="20">
        <f t="shared" si="29"/>
        <v>504855</v>
      </c>
      <c r="M175" s="21">
        <f t="shared" si="30"/>
        <v>11088.65344</v>
      </c>
      <c r="N175" s="21">
        <f t="shared" si="31"/>
        <v>1358.6129999999998</v>
      </c>
      <c r="O175" s="21">
        <f t="shared" si="34"/>
        <v>12447.266439999999</v>
      </c>
      <c r="P175" s="22">
        <f t="shared" si="32"/>
        <v>89867.501876967217</v>
      </c>
      <c r="Q175" s="22">
        <f t="shared" si="35"/>
        <v>9952.3150780110664</v>
      </c>
      <c r="R175" s="22">
        <f t="shared" si="36"/>
        <v>99819.816954978276</v>
      </c>
      <c r="S175" s="23">
        <v>0</v>
      </c>
      <c r="T175" s="24">
        <f t="shared" si="37"/>
        <v>0</v>
      </c>
      <c r="U175" s="24">
        <f t="shared" si="33"/>
        <v>99819.816954978276</v>
      </c>
      <c r="V175" s="25"/>
      <c r="W175" s="25"/>
      <c r="X175" s="25"/>
      <c r="Y175" s="20">
        <v>665</v>
      </c>
    </row>
    <row r="176" spans="1:25" ht="15" customHeight="1" x14ac:dyDescent="0.25">
      <c r="A176" s="26" t="s">
        <v>333</v>
      </c>
      <c r="B176" s="26" t="s">
        <v>336</v>
      </c>
      <c r="C176" s="27">
        <v>310</v>
      </c>
      <c r="D176" s="28" t="s">
        <v>338</v>
      </c>
      <c r="E176" s="26" t="s">
        <v>339</v>
      </c>
      <c r="F176" s="40" t="s">
        <v>191</v>
      </c>
      <c r="G176" s="40" t="s">
        <v>34</v>
      </c>
      <c r="H176" s="39">
        <v>0</v>
      </c>
      <c r="I176" s="39">
        <v>0</v>
      </c>
      <c r="J176" s="39">
        <v>0</v>
      </c>
      <c r="K176" s="50">
        <v>0</v>
      </c>
      <c r="L176" s="50">
        <f t="shared" si="29"/>
        <v>0</v>
      </c>
      <c r="M176" s="51">
        <f t="shared" si="30"/>
        <v>0</v>
      </c>
      <c r="N176" s="51">
        <f t="shared" si="31"/>
        <v>0</v>
      </c>
      <c r="O176" s="51">
        <f t="shared" si="34"/>
        <v>0</v>
      </c>
      <c r="P176" s="52">
        <f t="shared" si="32"/>
        <v>0</v>
      </c>
      <c r="Q176" s="52">
        <f t="shared" si="35"/>
        <v>0</v>
      </c>
      <c r="R176" s="52">
        <f t="shared" si="36"/>
        <v>0</v>
      </c>
      <c r="S176" s="62">
        <v>0</v>
      </c>
      <c r="T176" s="63">
        <f t="shared" si="37"/>
        <v>0</v>
      </c>
      <c r="U176" s="63">
        <f t="shared" si="33"/>
        <v>0</v>
      </c>
      <c r="V176" s="37" t="s">
        <v>37</v>
      </c>
      <c r="W176" s="38"/>
      <c r="X176" s="38">
        <f>+V176+30</f>
        <v>41978</v>
      </c>
      <c r="Y176" s="39">
        <v>0</v>
      </c>
    </row>
    <row r="177" spans="1:25" ht="15" customHeight="1" x14ac:dyDescent="0.25">
      <c r="A177" s="26" t="s">
        <v>333</v>
      </c>
      <c r="B177" s="26" t="s">
        <v>336</v>
      </c>
      <c r="C177" s="27">
        <v>311</v>
      </c>
      <c r="D177" s="28" t="s">
        <v>340</v>
      </c>
      <c r="E177" s="26" t="s">
        <v>341</v>
      </c>
      <c r="F177" s="40" t="s">
        <v>191</v>
      </c>
      <c r="G177" s="40" t="s">
        <v>34</v>
      </c>
      <c r="H177" s="39">
        <v>16238</v>
      </c>
      <c r="I177" s="39">
        <v>80164</v>
      </c>
      <c r="J177" s="39">
        <f>H177+I177</f>
        <v>96402</v>
      </c>
      <c r="K177" s="46">
        <v>1057</v>
      </c>
      <c r="L177" s="46">
        <f t="shared" si="29"/>
        <v>97459</v>
      </c>
      <c r="M177" s="47">
        <f t="shared" si="30"/>
        <v>2141.08842</v>
      </c>
      <c r="N177" s="47">
        <f t="shared" si="31"/>
        <v>256.85099999999994</v>
      </c>
      <c r="O177" s="47">
        <f t="shared" si="34"/>
        <v>2397.9394200000002</v>
      </c>
      <c r="P177" s="48">
        <f t="shared" si="32"/>
        <v>17352.356500655751</v>
      </c>
      <c r="Q177" s="48">
        <f t="shared" si="35"/>
        <v>1881.5233477835268</v>
      </c>
      <c r="R177" s="48">
        <f t="shared" si="36"/>
        <v>19233.879848439279</v>
      </c>
      <c r="S177" s="35">
        <v>0</v>
      </c>
      <c r="T177" s="36">
        <f t="shared" si="37"/>
        <v>0</v>
      </c>
      <c r="U177" s="36">
        <f t="shared" si="33"/>
        <v>19233.879848439279</v>
      </c>
      <c r="V177" s="37" t="s">
        <v>37</v>
      </c>
      <c r="W177" s="38"/>
      <c r="X177" s="38">
        <f t="shared" ref="X177:X183" si="41">+V177+30</f>
        <v>41978</v>
      </c>
      <c r="Y177" s="39">
        <v>133</v>
      </c>
    </row>
    <row r="178" spans="1:25" ht="15" customHeight="1" x14ac:dyDescent="0.25">
      <c r="A178" s="26" t="s">
        <v>333</v>
      </c>
      <c r="B178" s="26" t="s">
        <v>336</v>
      </c>
      <c r="C178" s="27">
        <v>312</v>
      </c>
      <c r="D178" s="28" t="s">
        <v>342</v>
      </c>
      <c r="E178" s="26" t="s">
        <v>343</v>
      </c>
      <c r="F178" s="40" t="s">
        <v>191</v>
      </c>
      <c r="G178" s="40" t="s">
        <v>34</v>
      </c>
      <c r="H178" s="39">
        <v>11791</v>
      </c>
      <c r="I178" s="39">
        <v>62159</v>
      </c>
      <c r="J178" s="39">
        <f t="shared" ref="J178:J183" si="42">H178+I178</f>
        <v>73950</v>
      </c>
      <c r="K178" s="46">
        <v>819</v>
      </c>
      <c r="L178" s="46">
        <f t="shared" si="29"/>
        <v>74769</v>
      </c>
      <c r="M178" s="47">
        <f t="shared" si="30"/>
        <v>1642.4295</v>
      </c>
      <c r="N178" s="47">
        <f t="shared" si="31"/>
        <v>199.01699999999997</v>
      </c>
      <c r="O178" s="47">
        <f t="shared" si="34"/>
        <v>1841.4465</v>
      </c>
      <c r="P178" s="48">
        <f t="shared" si="32"/>
        <v>13310.99731565209</v>
      </c>
      <c r="Q178" s="48">
        <f t="shared" si="35"/>
        <v>1457.8690840441895</v>
      </c>
      <c r="R178" s="48">
        <f t="shared" si="36"/>
        <v>14768.866399696279</v>
      </c>
      <c r="S178" s="35">
        <v>0</v>
      </c>
      <c r="T178" s="36">
        <f t="shared" si="37"/>
        <v>0</v>
      </c>
      <c r="U178" s="36">
        <f t="shared" si="33"/>
        <v>14768.866399696279</v>
      </c>
      <c r="V178" s="37" t="s">
        <v>37</v>
      </c>
      <c r="W178" s="38"/>
      <c r="X178" s="38">
        <f t="shared" si="41"/>
        <v>41978</v>
      </c>
      <c r="Y178" s="39">
        <v>95</v>
      </c>
    </row>
    <row r="179" spans="1:25" ht="15" customHeight="1" x14ac:dyDescent="0.25">
      <c r="A179" s="26" t="s">
        <v>333</v>
      </c>
      <c r="B179" s="26" t="s">
        <v>336</v>
      </c>
      <c r="C179" s="27">
        <v>313</v>
      </c>
      <c r="D179" s="28" t="s">
        <v>344</v>
      </c>
      <c r="E179" s="26" t="s">
        <v>345</v>
      </c>
      <c r="F179" s="40" t="s">
        <v>191</v>
      </c>
      <c r="G179" s="40" t="s">
        <v>34</v>
      </c>
      <c r="H179" s="39">
        <v>7427</v>
      </c>
      <c r="I179" s="39">
        <v>43734</v>
      </c>
      <c r="J179" s="39">
        <f t="shared" si="42"/>
        <v>51161</v>
      </c>
      <c r="K179" s="46">
        <v>631</v>
      </c>
      <c r="L179" s="46">
        <f t="shared" si="29"/>
        <v>51792</v>
      </c>
      <c r="M179" s="47">
        <f t="shared" si="30"/>
        <v>1136.2858100000001</v>
      </c>
      <c r="N179" s="47">
        <f t="shared" si="31"/>
        <v>153.33299999999997</v>
      </c>
      <c r="O179" s="47">
        <f t="shared" si="34"/>
        <v>1289.6188099999999</v>
      </c>
      <c r="P179" s="48">
        <f t="shared" si="32"/>
        <v>9208.9781428813603</v>
      </c>
      <c r="Q179" s="48">
        <f t="shared" si="35"/>
        <v>1123.2178168887467</v>
      </c>
      <c r="R179" s="48">
        <f t="shared" si="36"/>
        <v>10332.195959770106</v>
      </c>
      <c r="S179" s="35">
        <v>0</v>
      </c>
      <c r="T179" s="36">
        <f t="shared" si="37"/>
        <v>0</v>
      </c>
      <c r="U179" s="36">
        <f t="shared" si="33"/>
        <v>10332.195959770106</v>
      </c>
      <c r="V179" s="37" t="s">
        <v>37</v>
      </c>
      <c r="W179" s="38"/>
      <c r="X179" s="38">
        <f t="shared" si="41"/>
        <v>41978</v>
      </c>
      <c r="Y179" s="39">
        <v>80</v>
      </c>
    </row>
    <row r="180" spans="1:25" ht="15" customHeight="1" x14ac:dyDescent="0.25">
      <c r="A180" s="26" t="s">
        <v>333</v>
      </c>
      <c r="B180" s="26" t="s">
        <v>336</v>
      </c>
      <c r="C180" s="27">
        <v>314</v>
      </c>
      <c r="D180" s="28" t="s">
        <v>346</v>
      </c>
      <c r="E180" s="26" t="s">
        <v>347</v>
      </c>
      <c r="F180" s="40" t="s">
        <v>191</v>
      </c>
      <c r="G180" s="40" t="s">
        <v>34</v>
      </c>
      <c r="H180" s="39">
        <v>12573</v>
      </c>
      <c r="I180" s="39">
        <v>63846</v>
      </c>
      <c r="J180" s="39">
        <f t="shared" si="42"/>
        <v>76419</v>
      </c>
      <c r="K180" s="46">
        <v>821</v>
      </c>
      <c r="L180" s="46">
        <f t="shared" si="29"/>
        <v>77240</v>
      </c>
      <c r="M180" s="47">
        <f t="shared" si="30"/>
        <v>1697.2659900000001</v>
      </c>
      <c r="N180" s="47">
        <f t="shared" si="31"/>
        <v>199.50299999999999</v>
      </c>
      <c r="O180" s="47">
        <f t="shared" si="34"/>
        <v>1896.76899</v>
      </c>
      <c r="P180" s="48">
        <f t="shared" si="32"/>
        <v>13755.417226028629</v>
      </c>
      <c r="Q180" s="48">
        <f t="shared" si="35"/>
        <v>1461.4292039075453</v>
      </c>
      <c r="R180" s="48">
        <f t="shared" si="36"/>
        <v>15216.846429936173</v>
      </c>
      <c r="S180" s="35">
        <v>0</v>
      </c>
      <c r="T180" s="36">
        <f t="shared" si="37"/>
        <v>0</v>
      </c>
      <c r="U180" s="36">
        <f t="shared" si="33"/>
        <v>15216.846429936173</v>
      </c>
      <c r="V180" s="37" t="s">
        <v>37</v>
      </c>
      <c r="W180" s="38"/>
      <c r="X180" s="38">
        <f t="shared" si="41"/>
        <v>41978</v>
      </c>
      <c r="Y180" s="39">
        <v>97</v>
      </c>
    </row>
    <row r="181" spans="1:25" ht="15" customHeight="1" x14ac:dyDescent="0.25">
      <c r="A181" s="26" t="s">
        <v>333</v>
      </c>
      <c r="B181" s="26" t="s">
        <v>336</v>
      </c>
      <c r="C181" s="27">
        <v>315</v>
      </c>
      <c r="D181" s="28" t="s">
        <v>348</v>
      </c>
      <c r="E181" s="26" t="s">
        <v>348</v>
      </c>
      <c r="F181" s="40" t="s">
        <v>191</v>
      </c>
      <c r="G181" s="40" t="s">
        <v>34</v>
      </c>
      <c r="H181" s="39">
        <v>12503</v>
      </c>
      <c r="I181" s="39">
        <v>62355</v>
      </c>
      <c r="J181" s="39">
        <f t="shared" si="42"/>
        <v>74858</v>
      </c>
      <c r="K181" s="46">
        <v>817</v>
      </c>
      <c r="L181" s="46">
        <f t="shared" si="29"/>
        <v>75675</v>
      </c>
      <c r="M181" s="47">
        <f t="shared" si="30"/>
        <v>1662.59618</v>
      </c>
      <c r="N181" s="47">
        <f t="shared" si="31"/>
        <v>198.53099999999998</v>
      </c>
      <c r="O181" s="47">
        <f t="shared" si="34"/>
        <v>1861.12718</v>
      </c>
      <c r="P181" s="48">
        <f t="shared" si="32"/>
        <v>13474.437282692146</v>
      </c>
      <c r="Q181" s="48">
        <f t="shared" si="35"/>
        <v>1454.3089641808338</v>
      </c>
      <c r="R181" s="48">
        <f t="shared" si="36"/>
        <v>14928.746246872979</v>
      </c>
      <c r="S181" s="35">
        <v>0</v>
      </c>
      <c r="T181" s="36">
        <f t="shared" si="37"/>
        <v>0</v>
      </c>
      <c r="U181" s="36">
        <f t="shared" si="33"/>
        <v>14928.746246872979</v>
      </c>
      <c r="V181" s="37" t="s">
        <v>37</v>
      </c>
      <c r="W181" s="38"/>
      <c r="X181" s="38">
        <f t="shared" si="41"/>
        <v>41978</v>
      </c>
      <c r="Y181" s="39">
        <v>96</v>
      </c>
    </row>
    <row r="182" spans="1:25" ht="15" customHeight="1" x14ac:dyDescent="0.25">
      <c r="A182" s="26" t="s">
        <v>333</v>
      </c>
      <c r="B182" s="26" t="s">
        <v>336</v>
      </c>
      <c r="C182" s="27">
        <v>316</v>
      </c>
      <c r="D182" s="28" t="s">
        <v>349</v>
      </c>
      <c r="E182" s="26" t="s">
        <v>349</v>
      </c>
      <c r="F182" s="40" t="s">
        <v>191</v>
      </c>
      <c r="G182" s="40" t="s">
        <v>34</v>
      </c>
      <c r="H182" s="39">
        <v>12168</v>
      </c>
      <c r="I182" s="39">
        <v>64519</v>
      </c>
      <c r="J182" s="39">
        <f t="shared" si="42"/>
        <v>76687</v>
      </c>
      <c r="K182" s="46">
        <v>888</v>
      </c>
      <c r="L182" s="46">
        <f t="shared" si="29"/>
        <v>77575</v>
      </c>
      <c r="M182" s="47">
        <f t="shared" si="30"/>
        <v>1703.2182700000001</v>
      </c>
      <c r="N182" s="47">
        <f t="shared" si="31"/>
        <v>215.78399999999996</v>
      </c>
      <c r="O182" s="47">
        <f t="shared" si="34"/>
        <v>1919.00227</v>
      </c>
      <c r="P182" s="48">
        <f t="shared" si="32"/>
        <v>13803.657216300364</v>
      </c>
      <c r="Q182" s="48">
        <f t="shared" si="35"/>
        <v>1580.6932193299638</v>
      </c>
      <c r="R182" s="48">
        <f t="shared" si="36"/>
        <v>15384.350435630327</v>
      </c>
      <c r="S182" s="35">
        <v>0</v>
      </c>
      <c r="T182" s="36">
        <f t="shared" si="37"/>
        <v>0</v>
      </c>
      <c r="U182" s="36">
        <f t="shared" si="33"/>
        <v>15384.350435630327</v>
      </c>
      <c r="V182" s="37" t="s">
        <v>37</v>
      </c>
      <c r="W182" s="38"/>
      <c r="X182" s="38">
        <f t="shared" si="41"/>
        <v>41978</v>
      </c>
      <c r="Y182" s="39">
        <v>106</v>
      </c>
    </row>
    <row r="183" spans="1:25" s="5" customFormat="1" ht="15" customHeight="1" x14ac:dyDescent="0.25">
      <c r="A183" s="60" t="s">
        <v>350</v>
      </c>
      <c r="B183" s="26" t="s">
        <v>336</v>
      </c>
      <c r="C183" s="27">
        <v>317</v>
      </c>
      <c r="D183" s="28" t="s">
        <v>351</v>
      </c>
      <c r="E183" s="26" t="s">
        <v>351</v>
      </c>
      <c r="F183" s="40" t="s">
        <v>191</v>
      </c>
      <c r="G183" s="40" t="s">
        <v>34</v>
      </c>
      <c r="H183" s="39">
        <v>7750</v>
      </c>
      <c r="I183" s="39">
        <v>42037</v>
      </c>
      <c r="J183" s="39">
        <f t="shared" si="42"/>
        <v>49787</v>
      </c>
      <c r="K183" s="46">
        <v>558</v>
      </c>
      <c r="L183" s="46">
        <f t="shared" si="29"/>
        <v>50345</v>
      </c>
      <c r="M183" s="47">
        <f t="shared" si="30"/>
        <v>1105.76927</v>
      </c>
      <c r="N183" s="47">
        <f t="shared" si="31"/>
        <v>135.59399999999999</v>
      </c>
      <c r="O183" s="47">
        <f t="shared" si="34"/>
        <v>1241.3632700000001</v>
      </c>
      <c r="P183" s="48">
        <f t="shared" si="32"/>
        <v>8961.6581927568714</v>
      </c>
      <c r="Q183" s="48">
        <f t="shared" si="35"/>
        <v>993.27344187626102</v>
      </c>
      <c r="R183" s="48">
        <f t="shared" si="36"/>
        <v>9954.9316346331325</v>
      </c>
      <c r="S183" s="35">
        <v>0</v>
      </c>
      <c r="T183" s="36">
        <f t="shared" si="37"/>
        <v>0</v>
      </c>
      <c r="U183" s="36">
        <f t="shared" si="33"/>
        <v>9954.9316346331325</v>
      </c>
      <c r="V183" s="37" t="s">
        <v>37</v>
      </c>
      <c r="W183" s="38"/>
      <c r="X183" s="38">
        <f t="shared" si="41"/>
        <v>41978</v>
      </c>
      <c r="Y183" s="39">
        <v>58</v>
      </c>
    </row>
    <row r="184" spans="1:25" ht="15" customHeight="1" x14ac:dyDescent="0.25">
      <c r="A184" s="26" t="s">
        <v>350</v>
      </c>
      <c r="B184" s="18" t="s">
        <v>352</v>
      </c>
      <c r="C184" s="19"/>
      <c r="D184" s="18"/>
      <c r="E184" s="18" t="s">
        <v>314</v>
      </c>
      <c r="F184" s="19" t="s">
        <v>191</v>
      </c>
      <c r="G184" s="19" t="s">
        <v>34</v>
      </c>
      <c r="H184" s="20">
        <f>SUM(H185:H194)</f>
        <v>13046</v>
      </c>
      <c r="I184" s="20">
        <f>SUM(I185:I194)</f>
        <v>71624</v>
      </c>
      <c r="J184" s="20">
        <v>84680</v>
      </c>
      <c r="K184" s="20">
        <v>1694</v>
      </c>
      <c r="L184" s="20">
        <f t="shared" si="29"/>
        <v>86374</v>
      </c>
      <c r="M184" s="21">
        <f t="shared" si="30"/>
        <v>1880.7428</v>
      </c>
      <c r="N184" s="21">
        <f t="shared" si="31"/>
        <v>411.64199999999994</v>
      </c>
      <c r="O184" s="21">
        <f t="shared" si="34"/>
        <v>2292.3847999999998</v>
      </c>
      <c r="P184" s="22">
        <f t="shared" si="32"/>
        <v>15242.396926158472</v>
      </c>
      <c r="Q184" s="22">
        <f t="shared" si="35"/>
        <v>3015.4215242623409</v>
      </c>
      <c r="R184" s="22">
        <f t="shared" si="36"/>
        <v>18257.818450420811</v>
      </c>
      <c r="S184" s="23">
        <v>1.5000012214354239</v>
      </c>
      <c r="T184" s="24">
        <f t="shared" si="37"/>
        <v>3438.5799999999995</v>
      </c>
      <c r="U184" s="24">
        <f t="shared" si="33"/>
        <v>21696.398450420809</v>
      </c>
      <c r="V184" s="25"/>
      <c r="W184" s="25"/>
      <c r="X184" s="25">
        <v>41968</v>
      </c>
      <c r="Y184" s="20">
        <v>330</v>
      </c>
    </row>
    <row r="185" spans="1:25" ht="15" customHeight="1" x14ac:dyDescent="0.25">
      <c r="A185" s="26" t="s">
        <v>350</v>
      </c>
      <c r="B185" s="26" t="s">
        <v>352</v>
      </c>
      <c r="C185" s="27">
        <v>300</v>
      </c>
      <c r="D185" s="28" t="s">
        <v>353</v>
      </c>
      <c r="E185" s="26" t="s">
        <v>354</v>
      </c>
      <c r="F185" s="40" t="s">
        <v>191</v>
      </c>
      <c r="G185" s="40" t="s">
        <v>34</v>
      </c>
      <c r="H185" s="39">
        <v>0</v>
      </c>
      <c r="I185" s="39">
        <v>0</v>
      </c>
      <c r="J185" s="39">
        <v>10</v>
      </c>
      <c r="K185" s="50">
        <v>10</v>
      </c>
      <c r="L185" s="50">
        <f t="shared" si="29"/>
        <v>20</v>
      </c>
      <c r="M185" s="51">
        <f t="shared" si="30"/>
        <v>0.22210000000000002</v>
      </c>
      <c r="N185" s="51">
        <f t="shared" si="31"/>
        <v>2.4299999999999997</v>
      </c>
      <c r="O185" s="51">
        <f t="shared" si="34"/>
        <v>2.6520999999999999</v>
      </c>
      <c r="P185" s="52">
        <f t="shared" si="32"/>
        <v>1.7999996370050155</v>
      </c>
      <c r="Q185" s="52">
        <f t="shared" si="35"/>
        <v>17.800599316778872</v>
      </c>
      <c r="R185" s="52">
        <f t="shared" si="36"/>
        <v>19.600598953783887</v>
      </c>
      <c r="S185" s="62">
        <v>1.5000012214354239</v>
      </c>
      <c r="T185" s="63">
        <f t="shared" si="37"/>
        <v>3.9781532393688877</v>
      </c>
      <c r="U185" s="63">
        <f t="shared" si="33"/>
        <v>23.578752193152773</v>
      </c>
      <c r="V185" s="37" t="s">
        <v>37</v>
      </c>
      <c r="W185" s="38">
        <f t="shared" ref="W185:X194" si="43">+V185+20</f>
        <v>41968</v>
      </c>
      <c r="X185" s="38">
        <f t="shared" si="43"/>
        <v>41988</v>
      </c>
      <c r="Y185" s="39">
        <v>0</v>
      </c>
    </row>
    <row r="186" spans="1:25" ht="15" customHeight="1" x14ac:dyDescent="0.25">
      <c r="A186" s="26" t="s">
        <v>350</v>
      </c>
      <c r="B186" s="26" t="s">
        <v>352</v>
      </c>
      <c r="C186" s="27">
        <v>301</v>
      </c>
      <c r="D186" s="28" t="s">
        <v>355</v>
      </c>
      <c r="E186" s="26" t="s">
        <v>356</v>
      </c>
      <c r="F186" s="40" t="s">
        <v>191</v>
      </c>
      <c r="G186" s="40" t="s">
        <v>34</v>
      </c>
      <c r="H186" s="39">
        <v>3468</v>
      </c>
      <c r="I186" s="39">
        <v>19223</v>
      </c>
      <c r="J186" s="39">
        <v>22691</v>
      </c>
      <c r="K186" s="46">
        <v>338</v>
      </c>
      <c r="L186" s="46">
        <f t="shared" si="29"/>
        <v>23029</v>
      </c>
      <c r="M186" s="47">
        <f t="shared" si="30"/>
        <v>503.96710999999999</v>
      </c>
      <c r="N186" s="47">
        <f t="shared" si="31"/>
        <v>82.133999999999986</v>
      </c>
      <c r="O186" s="47">
        <f t="shared" si="34"/>
        <v>586.10110999999995</v>
      </c>
      <c r="P186" s="48">
        <f t="shared" si="32"/>
        <v>4084.379176328081</v>
      </c>
      <c r="Q186" s="48">
        <f t="shared" si="35"/>
        <v>601.66025690712581</v>
      </c>
      <c r="R186" s="48">
        <f t="shared" si="36"/>
        <v>4686.0394332352071</v>
      </c>
      <c r="S186" s="35">
        <v>1.5000012214354239</v>
      </c>
      <c r="T186" s="36">
        <f t="shared" si="37"/>
        <v>879.15238088465765</v>
      </c>
      <c r="U186" s="36">
        <f t="shared" si="33"/>
        <v>5565.1918141198648</v>
      </c>
      <c r="V186" s="37" t="s">
        <v>37</v>
      </c>
      <c r="W186" s="38">
        <f t="shared" si="43"/>
        <v>41968</v>
      </c>
      <c r="X186" s="38">
        <f t="shared" si="43"/>
        <v>41988</v>
      </c>
      <c r="Y186" s="39">
        <v>54</v>
      </c>
    </row>
    <row r="187" spans="1:25" ht="15" customHeight="1" x14ac:dyDescent="0.25">
      <c r="A187" s="17" t="s">
        <v>357</v>
      </c>
      <c r="B187" s="26" t="s">
        <v>352</v>
      </c>
      <c r="C187" s="27">
        <v>302</v>
      </c>
      <c r="D187" s="28" t="s">
        <v>358</v>
      </c>
      <c r="E187" s="26" t="s">
        <v>359</v>
      </c>
      <c r="F187" s="40" t="s">
        <v>191</v>
      </c>
      <c r="G187" s="40" t="s">
        <v>34</v>
      </c>
      <c r="H187" s="39">
        <v>2672</v>
      </c>
      <c r="I187" s="39">
        <v>14804</v>
      </c>
      <c r="J187" s="39">
        <v>17476</v>
      </c>
      <c r="K187" s="46">
        <v>322</v>
      </c>
      <c r="L187" s="46">
        <f t="shared" si="29"/>
        <v>17798</v>
      </c>
      <c r="M187" s="47">
        <f t="shared" si="30"/>
        <v>388.14195999999998</v>
      </c>
      <c r="N187" s="47">
        <f t="shared" si="31"/>
        <v>78.245999999999995</v>
      </c>
      <c r="O187" s="47">
        <f t="shared" si="34"/>
        <v>466.38795999999996</v>
      </c>
      <c r="P187" s="48">
        <f t="shared" si="32"/>
        <v>3145.6793656299651</v>
      </c>
      <c r="Q187" s="48">
        <f t="shared" si="35"/>
        <v>573.17929800027969</v>
      </c>
      <c r="R187" s="48">
        <f t="shared" si="36"/>
        <v>3718.8586636302448</v>
      </c>
      <c r="S187" s="35">
        <v>1.5000012214354239</v>
      </c>
      <c r="T187" s="36">
        <f t="shared" si="37"/>
        <v>699.58250966277558</v>
      </c>
      <c r="U187" s="36">
        <f t="shared" si="33"/>
        <v>4418.4411732930203</v>
      </c>
      <c r="V187" s="37" t="s">
        <v>37</v>
      </c>
      <c r="W187" s="38">
        <f t="shared" si="43"/>
        <v>41968</v>
      </c>
      <c r="X187" s="38">
        <f t="shared" si="43"/>
        <v>41988</v>
      </c>
      <c r="Y187" s="39">
        <v>62</v>
      </c>
    </row>
    <row r="188" spans="1:25" ht="15" customHeight="1" x14ac:dyDescent="0.25">
      <c r="A188" s="26" t="s">
        <v>357</v>
      </c>
      <c r="B188" s="26" t="s">
        <v>352</v>
      </c>
      <c r="C188" s="27">
        <v>303</v>
      </c>
      <c r="D188" s="28" t="s">
        <v>360</v>
      </c>
      <c r="E188" s="26" t="s">
        <v>361</v>
      </c>
      <c r="F188" s="40" t="s">
        <v>191</v>
      </c>
      <c r="G188" s="40" t="s">
        <v>34</v>
      </c>
      <c r="H188" s="39">
        <v>2370</v>
      </c>
      <c r="I188" s="39">
        <v>13350</v>
      </c>
      <c r="J188" s="39">
        <v>15720</v>
      </c>
      <c r="K188" s="46">
        <v>238</v>
      </c>
      <c r="L188" s="46">
        <f t="shared" si="29"/>
        <v>15958</v>
      </c>
      <c r="M188" s="47">
        <f t="shared" si="30"/>
        <v>349.14120000000003</v>
      </c>
      <c r="N188" s="47">
        <f t="shared" si="31"/>
        <v>57.833999999999989</v>
      </c>
      <c r="O188" s="47">
        <f t="shared" si="34"/>
        <v>406.97520000000003</v>
      </c>
      <c r="P188" s="48">
        <f t="shared" si="32"/>
        <v>2829.5994293718845</v>
      </c>
      <c r="Q188" s="48">
        <f t="shared" si="35"/>
        <v>423.65426373933713</v>
      </c>
      <c r="R188" s="48">
        <f t="shared" si="36"/>
        <v>3253.2536931112218</v>
      </c>
      <c r="S188" s="35">
        <v>1.5000012214354239</v>
      </c>
      <c r="T188" s="36">
        <f t="shared" si="37"/>
        <v>610.46329709392603</v>
      </c>
      <c r="U188" s="36">
        <f t="shared" si="33"/>
        <v>3863.7169902051478</v>
      </c>
      <c r="V188" s="37" t="s">
        <v>37</v>
      </c>
      <c r="W188" s="38">
        <f t="shared" si="43"/>
        <v>41968</v>
      </c>
      <c r="X188" s="38">
        <f t="shared" si="43"/>
        <v>41988</v>
      </c>
      <c r="Y188" s="39">
        <v>39</v>
      </c>
    </row>
    <row r="189" spans="1:25" ht="15" customHeight="1" x14ac:dyDescent="0.25">
      <c r="A189" s="26" t="s">
        <v>357</v>
      </c>
      <c r="B189" s="26" t="s">
        <v>352</v>
      </c>
      <c r="C189" s="27">
        <v>304</v>
      </c>
      <c r="D189" s="28" t="s">
        <v>362</v>
      </c>
      <c r="E189" s="26" t="s">
        <v>363</v>
      </c>
      <c r="F189" s="40" t="s">
        <v>191</v>
      </c>
      <c r="G189" s="40" t="s">
        <v>34</v>
      </c>
      <c r="H189" s="39">
        <v>169</v>
      </c>
      <c r="I189" s="39">
        <v>993</v>
      </c>
      <c r="J189" s="39">
        <v>1162</v>
      </c>
      <c r="K189" s="46">
        <v>58</v>
      </c>
      <c r="L189" s="46">
        <f t="shared" si="29"/>
        <v>1220</v>
      </c>
      <c r="M189" s="47">
        <f t="shared" si="30"/>
        <v>25.808019999999999</v>
      </c>
      <c r="N189" s="47">
        <f t="shared" si="31"/>
        <v>14.093999999999998</v>
      </c>
      <c r="O189" s="47">
        <f t="shared" si="34"/>
        <v>39.902019999999993</v>
      </c>
      <c r="P189" s="48">
        <f t="shared" si="32"/>
        <v>209.15995781998282</v>
      </c>
      <c r="Q189" s="48">
        <f t="shared" si="35"/>
        <v>103.24347603731745</v>
      </c>
      <c r="R189" s="48">
        <f t="shared" si="36"/>
        <v>312.40343385730029</v>
      </c>
      <c r="S189" s="35">
        <v>1.5000012214354239</v>
      </c>
      <c r="T189" s="36">
        <f t="shared" si="37"/>
        <v>59.853078737740702</v>
      </c>
      <c r="U189" s="36">
        <f t="shared" si="33"/>
        <v>372.25651259504099</v>
      </c>
      <c r="V189" s="37" t="s">
        <v>37</v>
      </c>
      <c r="W189" s="38">
        <f t="shared" si="43"/>
        <v>41968</v>
      </c>
      <c r="X189" s="38">
        <f t="shared" si="43"/>
        <v>41988</v>
      </c>
      <c r="Y189" s="39">
        <v>13</v>
      </c>
    </row>
    <row r="190" spans="1:25" ht="15" customHeight="1" x14ac:dyDescent="0.25">
      <c r="A190" s="26" t="s">
        <v>357</v>
      </c>
      <c r="B190" s="26" t="s">
        <v>352</v>
      </c>
      <c r="C190" s="27">
        <v>305</v>
      </c>
      <c r="D190" s="28" t="s">
        <v>364</v>
      </c>
      <c r="E190" s="26" t="s">
        <v>365</v>
      </c>
      <c r="F190" s="40" t="s">
        <v>191</v>
      </c>
      <c r="G190" s="40" t="s">
        <v>34</v>
      </c>
      <c r="H190" s="39">
        <v>222</v>
      </c>
      <c r="I190" s="39">
        <v>1187</v>
      </c>
      <c r="J190" s="39">
        <v>1409</v>
      </c>
      <c r="K190" s="46">
        <v>60</v>
      </c>
      <c r="L190" s="46">
        <f t="shared" si="29"/>
        <v>1469</v>
      </c>
      <c r="M190" s="47">
        <f t="shared" si="30"/>
        <v>31.293890000000001</v>
      </c>
      <c r="N190" s="47">
        <f t="shared" si="31"/>
        <v>14.579999999999998</v>
      </c>
      <c r="O190" s="47">
        <f t="shared" si="34"/>
        <v>45.873890000000003</v>
      </c>
      <c r="P190" s="48">
        <f t="shared" si="32"/>
        <v>253.61994885400671</v>
      </c>
      <c r="Q190" s="48">
        <f t="shared" si="35"/>
        <v>106.80359590067323</v>
      </c>
      <c r="R190" s="48">
        <f t="shared" si="36"/>
        <v>360.42354475467994</v>
      </c>
      <c r="S190" s="35">
        <v>1.5000012214354239</v>
      </c>
      <c r="T190" s="36">
        <f t="shared" si="37"/>
        <v>68.810891031994288</v>
      </c>
      <c r="U190" s="36">
        <f t="shared" si="33"/>
        <v>429.23443578667423</v>
      </c>
      <c r="V190" s="37" t="s">
        <v>37</v>
      </c>
      <c r="W190" s="38">
        <f t="shared" si="43"/>
        <v>41968</v>
      </c>
      <c r="X190" s="38">
        <f t="shared" si="43"/>
        <v>41988</v>
      </c>
      <c r="Y190" s="39">
        <v>12</v>
      </c>
    </row>
    <row r="191" spans="1:25" ht="15" customHeight="1" x14ac:dyDescent="0.25">
      <c r="A191" s="17" t="s">
        <v>366</v>
      </c>
      <c r="B191" s="26" t="s">
        <v>352</v>
      </c>
      <c r="C191" s="27">
        <v>306</v>
      </c>
      <c r="D191" s="28" t="s">
        <v>367</v>
      </c>
      <c r="E191" s="26" t="s">
        <v>368</v>
      </c>
      <c r="F191" s="40" t="s">
        <v>191</v>
      </c>
      <c r="G191" s="40" t="s">
        <v>34</v>
      </c>
      <c r="H191" s="39">
        <v>438</v>
      </c>
      <c r="I191" s="39">
        <v>2572</v>
      </c>
      <c r="J191" s="39">
        <v>3010</v>
      </c>
      <c r="K191" s="46">
        <v>175</v>
      </c>
      <c r="L191" s="46">
        <f t="shared" si="29"/>
        <v>3185</v>
      </c>
      <c r="M191" s="47">
        <f t="shared" si="30"/>
        <v>66.852100000000007</v>
      </c>
      <c r="N191" s="47">
        <f t="shared" si="31"/>
        <v>42.524999999999991</v>
      </c>
      <c r="O191" s="47">
        <f t="shared" si="34"/>
        <v>109.3771</v>
      </c>
      <c r="P191" s="48">
        <f t="shared" si="32"/>
        <v>541.7998907385097</v>
      </c>
      <c r="Q191" s="48">
        <f t="shared" si="35"/>
        <v>311.51048804363023</v>
      </c>
      <c r="R191" s="48">
        <f t="shared" si="36"/>
        <v>853.31037878213988</v>
      </c>
      <c r="S191" s="35">
        <v>1.5000012214354239</v>
      </c>
      <c r="T191" s="36">
        <f t="shared" si="37"/>
        <v>164.0657835970645</v>
      </c>
      <c r="U191" s="36">
        <f t="shared" si="33"/>
        <v>1017.3761623792044</v>
      </c>
      <c r="V191" s="37" t="s">
        <v>37</v>
      </c>
      <c r="W191" s="38">
        <f t="shared" si="43"/>
        <v>41968</v>
      </c>
      <c r="X191" s="38">
        <f t="shared" si="43"/>
        <v>41988</v>
      </c>
      <c r="Y191" s="39">
        <v>50</v>
      </c>
    </row>
    <row r="192" spans="1:25" ht="15" customHeight="1" x14ac:dyDescent="0.25">
      <c r="A192" s="26" t="s">
        <v>366</v>
      </c>
      <c r="B192" s="26" t="s">
        <v>352</v>
      </c>
      <c r="C192" s="27">
        <v>307</v>
      </c>
      <c r="D192" s="28" t="s">
        <v>369</v>
      </c>
      <c r="E192" s="26" t="s">
        <v>370</v>
      </c>
      <c r="F192" s="40" t="s">
        <v>191</v>
      </c>
      <c r="G192" s="40" t="s">
        <v>34</v>
      </c>
      <c r="H192" s="39">
        <v>388</v>
      </c>
      <c r="I192" s="39">
        <v>2345</v>
      </c>
      <c r="J192" s="39">
        <v>2733</v>
      </c>
      <c r="K192" s="46">
        <v>98</v>
      </c>
      <c r="L192" s="46">
        <f t="shared" si="29"/>
        <v>2831</v>
      </c>
      <c r="M192" s="47">
        <f t="shared" si="30"/>
        <v>60.699930000000002</v>
      </c>
      <c r="N192" s="47">
        <f t="shared" si="31"/>
        <v>23.813999999999997</v>
      </c>
      <c r="O192" s="47">
        <f t="shared" si="34"/>
        <v>84.513930000000002</v>
      </c>
      <c r="P192" s="48">
        <f t="shared" si="32"/>
        <v>491.93990079347077</v>
      </c>
      <c r="Q192" s="48">
        <f t="shared" si="35"/>
        <v>174.44587330443295</v>
      </c>
      <c r="R192" s="48">
        <f t="shared" si="36"/>
        <v>666.38577409790378</v>
      </c>
      <c r="S192" s="35">
        <v>1.5000012214354239</v>
      </c>
      <c r="T192" s="36">
        <f t="shared" si="37"/>
        <v>126.77099822830792</v>
      </c>
      <c r="U192" s="36">
        <f t="shared" si="33"/>
        <v>793.15677232621169</v>
      </c>
      <c r="V192" s="37" t="s">
        <v>37</v>
      </c>
      <c r="W192" s="38">
        <f t="shared" si="43"/>
        <v>41968</v>
      </c>
      <c r="X192" s="38">
        <f t="shared" si="43"/>
        <v>41988</v>
      </c>
      <c r="Y192" s="39">
        <v>23</v>
      </c>
    </row>
    <row r="193" spans="1:25" ht="15" customHeight="1" x14ac:dyDescent="0.25">
      <c r="A193" s="26" t="s">
        <v>366</v>
      </c>
      <c r="B193" s="26" t="s">
        <v>352</v>
      </c>
      <c r="C193" s="27">
        <v>308</v>
      </c>
      <c r="D193" s="28" t="s">
        <v>371</v>
      </c>
      <c r="E193" s="26" t="s">
        <v>372</v>
      </c>
      <c r="F193" s="40" t="s">
        <v>191</v>
      </c>
      <c r="G193" s="40" t="s">
        <v>34</v>
      </c>
      <c r="H193" s="39">
        <v>1216</v>
      </c>
      <c r="I193" s="39">
        <v>5793</v>
      </c>
      <c r="J193" s="39">
        <v>7009</v>
      </c>
      <c r="K193" s="46">
        <v>209</v>
      </c>
      <c r="L193" s="46">
        <f t="shared" si="29"/>
        <v>7218</v>
      </c>
      <c r="M193" s="47">
        <f t="shared" si="30"/>
        <v>155.66989000000001</v>
      </c>
      <c r="N193" s="47">
        <f t="shared" si="31"/>
        <v>50.786999999999992</v>
      </c>
      <c r="O193" s="47">
        <f t="shared" si="34"/>
        <v>206.45688999999999</v>
      </c>
      <c r="P193" s="48">
        <f t="shared" si="32"/>
        <v>1261.6197455768154</v>
      </c>
      <c r="Q193" s="48">
        <f t="shared" si="35"/>
        <v>372.03252572067839</v>
      </c>
      <c r="R193" s="48">
        <f t="shared" si="36"/>
        <v>1633.6522712974938</v>
      </c>
      <c r="S193" s="35">
        <v>1.5000012214354239</v>
      </c>
      <c r="T193" s="36">
        <f t="shared" si="37"/>
        <v>309.68558717375896</v>
      </c>
      <c r="U193" s="36">
        <f t="shared" si="33"/>
        <v>1943.3378584712527</v>
      </c>
      <c r="V193" s="37" t="s">
        <v>37</v>
      </c>
      <c r="W193" s="38">
        <f t="shared" si="43"/>
        <v>41968</v>
      </c>
      <c r="X193" s="38">
        <f t="shared" si="43"/>
        <v>41988</v>
      </c>
      <c r="Y193" s="39">
        <v>50</v>
      </c>
    </row>
    <row r="194" spans="1:25" s="5" customFormat="1" ht="15" customHeight="1" x14ac:dyDescent="0.25">
      <c r="A194" s="26" t="s">
        <v>366</v>
      </c>
      <c r="B194" s="26" t="s">
        <v>352</v>
      </c>
      <c r="C194" s="27">
        <v>309</v>
      </c>
      <c r="D194" s="28" t="s">
        <v>373</v>
      </c>
      <c r="E194" s="26" t="s">
        <v>374</v>
      </c>
      <c r="F194" s="40" t="s">
        <v>191</v>
      </c>
      <c r="G194" s="40" t="s">
        <v>34</v>
      </c>
      <c r="H194" s="39">
        <v>2103</v>
      </c>
      <c r="I194" s="39">
        <v>11357</v>
      </c>
      <c r="J194" s="39">
        <v>13460</v>
      </c>
      <c r="K194" s="46">
        <v>186</v>
      </c>
      <c r="L194" s="46">
        <f t="shared" si="29"/>
        <v>13646</v>
      </c>
      <c r="M194" s="47">
        <f t="shared" si="30"/>
        <v>298.94659999999999</v>
      </c>
      <c r="N194" s="47">
        <f t="shared" si="31"/>
        <v>45.197999999999993</v>
      </c>
      <c r="O194" s="47">
        <f t="shared" si="34"/>
        <v>344.14459999999997</v>
      </c>
      <c r="P194" s="48">
        <f t="shared" si="32"/>
        <v>2422.7995114087512</v>
      </c>
      <c r="Q194" s="48">
        <f t="shared" si="35"/>
        <v>331.09114729208699</v>
      </c>
      <c r="R194" s="48">
        <f t="shared" si="36"/>
        <v>2753.8906587008382</v>
      </c>
      <c r="S194" s="35">
        <v>1.5000012214354239</v>
      </c>
      <c r="T194" s="36">
        <f t="shared" si="37"/>
        <v>516.21732035040532</v>
      </c>
      <c r="U194" s="36">
        <f t="shared" si="33"/>
        <v>3270.1079790512435</v>
      </c>
      <c r="V194" s="37" t="s">
        <v>37</v>
      </c>
      <c r="W194" s="38">
        <f t="shared" si="43"/>
        <v>41968</v>
      </c>
      <c r="X194" s="38">
        <f t="shared" si="43"/>
        <v>41988</v>
      </c>
      <c r="Y194" s="39">
        <v>27</v>
      </c>
    </row>
    <row r="195" spans="1:25" ht="15" customHeight="1" x14ac:dyDescent="0.25">
      <c r="A195" s="17" t="s">
        <v>375</v>
      </c>
      <c r="B195" s="18" t="s">
        <v>376</v>
      </c>
      <c r="C195" s="19"/>
      <c r="D195" s="18"/>
      <c r="E195" s="18" t="s">
        <v>333</v>
      </c>
      <c r="F195" s="19" t="s">
        <v>377</v>
      </c>
      <c r="G195" s="19" t="s">
        <v>34</v>
      </c>
      <c r="H195" s="20">
        <f>SUM(H196:H204)</f>
        <v>22713</v>
      </c>
      <c r="I195" s="20">
        <f>SUM(I196:I204)</f>
        <v>86230</v>
      </c>
      <c r="J195" s="20">
        <v>108953</v>
      </c>
      <c r="K195" s="20">
        <v>2216</v>
      </c>
      <c r="L195" s="20">
        <f t="shared" si="29"/>
        <v>111169</v>
      </c>
      <c r="M195" s="21">
        <f t="shared" si="30"/>
        <v>2419.8461299999999</v>
      </c>
      <c r="N195" s="21">
        <f t="shared" si="31"/>
        <v>538.48799999999994</v>
      </c>
      <c r="O195" s="21">
        <f t="shared" si="34"/>
        <v>2958.3341299999997</v>
      </c>
      <c r="P195" s="22">
        <f t="shared" si="32"/>
        <v>19611.536045060748</v>
      </c>
      <c r="Q195" s="22">
        <f t="shared" si="35"/>
        <v>3944.6128085981977</v>
      </c>
      <c r="R195" s="22">
        <f t="shared" si="36"/>
        <v>23556.148853658946</v>
      </c>
      <c r="S195" s="23">
        <v>7.8760542170400472</v>
      </c>
      <c r="T195" s="24">
        <f t="shared" si="37"/>
        <v>23299.999999999996</v>
      </c>
      <c r="U195" s="24">
        <f t="shared" si="33"/>
        <v>46856.148853658946</v>
      </c>
      <c r="V195" s="25"/>
      <c r="W195" s="25"/>
      <c r="X195" s="25"/>
      <c r="Y195" s="20">
        <v>489</v>
      </c>
    </row>
    <row r="196" spans="1:25" ht="15" customHeight="1" x14ac:dyDescent="0.25">
      <c r="A196" s="26" t="s">
        <v>375</v>
      </c>
      <c r="B196" s="26" t="s">
        <v>376</v>
      </c>
      <c r="C196" s="27">
        <v>300</v>
      </c>
      <c r="D196" s="28" t="s">
        <v>378</v>
      </c>
      <c r="E196" s="26" t="s">
        <v>379</v>
      </c>
      <c r="F196" s="40" t="s">
        <v>377</v>
      </c>
      <c r="G196" s="40" t="s">
        <v>34</v>
      </c>
      <c r="H196" s="39">
        <v>0</v>
      </c>
      <c r="I196" s="39">
        <v>0</v>
      </c>
      <c r="J196" s="39">
        <v>10</v>
      </c>
      <c r="K196" s="50">
        <v>10</v>
      </c>
      <c r="L196" s="50">
        <f t="shared" si="29"/>
        <v>20</v>
      </c>
      <c r="M196" s="51">
        <f t="shared" si="30"/>
        <v>0.22210000000000002</v>
      </c>
      <c r="N196" s="51">
        <f t="shared" si="31"/>
        <v>2.4299999999999997</v>
      </c>
      <c r="O196" s="51">
        <f t="shared" si="34"/>
        <v>2.6520999999999999</v>
      </c>
      <c r="P196" s="52">
        <f t="shared" si="32"/>
        <v>1.7999996370050155</v>
      </c>
      <c r="Q196" s="52">
        <f t="shared" si="35"/>
        <v>17.800599316778872</v>
      </c>
      <c r="R196" s="52">
        <f t="shared" si="36"/>
        <v>19.600598953783887</v>
      </c>
      <c r="S196" s="62">
        <v>7.8760542170400472</v>
      </c>
      <c r="T196" s="63">
        <f t="shared" si="37"/>
        <v>20.888083389011907</v>
      </c>
      <c r="U196" s="63">
        <f t="shared" si="33"/>
        <v>40.488682342795798</v>
      </c>
      <c r="V196" s="37" t="s">
        <v>161</v>
      </c>
      <c r="W196" s="38">
        <f t="shared" ref="W196:X204" si="44">+V196+20</f>
        <v>41973</v>
      </c>
      <c r="X196" s="38">
        <f t="shared" si="44"/>
        <v>41993</v>
      </c>
      <c r="Y196" s="39">
        <v>0</v>
      </c>
    </row>
    <row r="197" spans="1:25" ht="15" customHeight="1" x14ac:dyDescent="0.25">
      <c r="A197" s="26" t="s">
        <v>375</v>
      </c>
      <c r="B197" s="26" t="s">
        <v>376</v>
      </c>
      <c r="C197" s="27">
        <v>306</v>
      </c>
      <c r="D197" s="28" t="s">
        <v>380</v>
      </c>
      <c r="E197" s="26" t="s">
        <v>381</v>
      </c>
      <c r="F197" s="40" t="s">
        <v>377</v>
      </c>
      <c r="G197" s="40" t="s">
        <v>34</v>
      </c>
      <c r="H197" s="45">
        <v>2078</v>
      </c>
      <c r="I197" s="45">
        <v>6442</v>
      </c>
      <c r="J197" s="45">
        <v>8520</v>
      </c>
      <c r="K197" s="46">
        <v>228</v>
      </c>
      <c r="L197" s="46">
        <f t="shared" si="29"/>
        <v>8748</v>
      </c>
      <c r="M197" s="47">
        <f t="shared" si="30"/>
        <v>189.22919999999999</v>
      </c>
      <c r="N197" s="47">
        <f t="shared" si="31"/>
        <v>55.403999999999989</v>
      </c>
      <c r="O197" s="47">
        <f t="shared" si="34"/>
        <v>244.63319999999999</v>
      </c>
      <c r="P197" s="48">
        <f t="shared" si="32"/>
        <v>1533.5996907282733</v>
      </c>
      <c r="Q197" s="48">
        <f t="shared" si="35"/>
        <v>405.85366442255827</v>
      </c>
      <c r="R197" s="48">
        <f t="shared" si="36"/>
        <v>1939.4533551508316</v>
      </c>
      <c r="S197" s="35">
        <v>7.8760542170400472</v>
      </c>
      <c r="T197" s="36">
        <f t="shared" si="37"/>
        <v>1926.7443464880012</v>
      </c>
      <c r="U197" s="36">
        <f t="shared" si="33"/>
        <v>3866.1977016388328</v>
      </c>
      <c r="V197" s="37" t="s">
        <v>161</v>
      </c>
      <c r="W197" s="38">
        <f t="shared" si="44"/>
        <v>41973</v>
      </c>
      <c r="X197" s="38">
        <f t="shared" si="44"/>
        <v>41993</v>
      </c>
      <c r="Y197" s="39">
        <v>55</v>
      </c>
    </row>
    <row r="198" spans="1:25" ht="15" customHeight="1" x14ac:dyDescent="0.25">
      <c r="A198" s="26" t="s">
        <v>375</v>
      </c>
      <c r="B198" s="26" t="s">
        <v>376</v>
      </c>
      <c r="C198" s="27">
        <v>301</v>
      </c>
      <c r="D198" s="28" t="s">
        <v>382</v>
      </c>
      <c r="E198" s="26" t="s">
        <v>383</v>
      </c>
      <c r="F198" s="40" t="s">
        <v>377</v>
      </c>
      <c r="G198" s="40" t="s">
        <v>34</v>
      </c>
      <c r="H198" s="45">
        <v>3015</v>
      </c>
      <c r="I198" s="45">
        <v>10333</v>
      </c>
      <c r="J198" s="45">
        <v>13348</v>
      </c>
      <c r="K198" s="46">
        <v>242</v>
      </c>
      <c r="L198" s="46">
        <f t="shared" si="29"/>
        <v>13590</v>
      </c>
      <c r="M198" s="47">
        <f t="shared" si="30"/>
        <v>296.45908000000003</v>
      </c>
      <c r="N198" s="47">
        <f t="shared" si="31"/>
        <v>58.80599999999999</v>
      </c>
      <c r="O198" s="47">
        <f t="shared" si="34"/>
        <v>355.26508000000001</v>
      </c>
      <c r="P198" s="48">
        <f t="shared" si="32"/>
        <v>2402.639515474295</v>
      </c>
      <c r="Q198" s="48">
        <f t="shared" si="35"/>
        <v>430.77450346604866</v>
      </c>
      <c r="R198" s="48">
        <f t="shared" si="36"/>
        <v>2833.4140189403438</v>
      </c>
      <c r="S198" s="35">
        <v>7.8760542170400472</v>
      </c>
      <c r="T198" s="36">
        <f t="shared" si="37"/>
        <v>2798.0870315010698</v>
      </c>
      <c r="U198" s="36">
        <f t="shared" si="33"/>
        <v>5631.5010504414131</v>
      </c>
      <c r="V198" s="37" t="s">
        <v>161</v>
      </c>
      <c r="W198" s="38">
        <f t="shared" si="44"/>
        <v>41973</v>
      </c>
      <c r="X198" s="38">
        <f t="shared" si="44"/>
        <v>41993</v>
      </c>
      <c r="Y198" s="39">
        <v>47</v>
      </c>
    </row>
    <row r="199" spans="1:25" ht="15" customHeight="1" x14ac:dyDescent="0.25">
      <c r="A199" s="26" t="s">
        <v>375</v>
      </c>
      <c r="B199" s="26" t="s">
        <v>376</v>
      </c>
      <c r="C199" s="27">
        <v>305</v>
      </c>
      <c r="D199" s="28" t="s">
        <v>384</v>
      </c>
      <c r="E199" s="26" t="s">
        <v>385</v>
      </c>
      <c r="F199" s="40" t="s">
        <v>377</v>
      </c>
      <c r="G199" s="40" t="s">
        <v>34</v>
      </c>
      <c r="H199" s="45">
        <v>2114</v>
      </c>
      <c r="I199" s="45">
        <v>6769</v>
      </c>
      <c r="J199" s="45">
        <v>8883</v>
      </c>
      <c r="K199" s="46">
        <v>249</v>
      </c>
      <c r="L199" s="46">
        <f t="shared" si="29"/>
        <v>9132</v>
      </c>
      <c r="M199" s="47">
        <f t="shared" si="30"/>
        <v>197.29142999999999</v>
      </c>
      <c r="N199" s="47">
        <f t="shared" si="31"/>
        <v>60.506999999999991</v>
      </c>
      <c r="O199" s="47">
        <f t="shared" si="34"/>
        <v>257.79843</v>
      </c>
      <c r="P199" s="48">
        <f t="shared" si="32"/>
        <v>1598.9396775515554</v>
      </c>
      <c r="Q199" s="48">
        <f t="shared" si="35"/>
        <v>443.23492298779388</v>
      </c>
      <c r="R199" s="48">
        <f t="shared" si="36"/>
        <v>2042.1746005393493</v>
      </c>
      <c r="S199" s="35">
        <v>7.8760542170400472</v>
      </c>
      <c r="T199" s="36">
        <f t="shared" si="37"/>
        <v>2030.4344117478033</v>
      </c>
      <c r="U199" s="36">
        <f t="shared" si="33"/>
        <v>4072.6090122871528</v>
      </c>
      <c r="V199" s="37" t="s">
        <v>161</v>
      </c>
      <c r="W199" s="38">
        <f t="shared" si="44"/>
        <v>41973</v>
      </c>
      <c r="X199" s="38">
        <f t="shared" si="44"/>
        <v>41993</v>
      </c>
      <c r="Y199" s="39">
        <v>69</v>
      </c>
    </row>
    <row r="200" spans="1:25" ht="15" customHeight="1" x14ac:dyDescent="0.25">
      <c r="A200" s="26" t="s">
        <v>375</v>
      </c>
      <c r="B200" s="26" t="s">
        <v>376</v>
      </c>
      <c r="C200" s="27">
        <v>300</v>
      </c>
      <c r="D200" s="28" t="s">
        <v>378</v>
      </c>
      <c r="E200" s="26" t="s">
        <v>386</v>
      </c>
      <c r="F200" s="40" t="s">
        <v>377</v>
      </c>
      <c r="G200" s="40" t="s">
        <v>34</v>
      </c>
      <c r="H200" s="45">
        <v>10290</v>
      </c>
      <c r="I200" s="45">
        <v>44687</v>
      </c>
      <c r="J200" s="45">
        <v>54977</v>
      </c>
      <c r="K200" s="46">
        <v>882</v>
      </c>
      <c r="L200" s="46">
        <f t="shared" si="29"/>
        <v>55859</v>
      </c>
      <c r="M200" s="47">
        <f t="shared" si="30"/>
        <v>1221.03917</v>
      </c>
      <c r="N200" s="47">
        <f t="shared" si="31"/>
        <v>214.32599999999996</v>
      </c>
      <c r="O200" s="47">
        <f t="shared" si="34"/>
        <v>1435.36517</v>
      </c>
      <c r="P200" s="48">
        <f t="shared" si="32"/>
        <v>9895.8580043624734</v>
      </c>
      <c r="Q200" s="48">
        <f t="shared" si="35"/>
        <v>1570.0128597398964</v>
      </c>
      <c r="R200" s="48">
        <f t="shared" si="36"/>
        <v>11465.87086410237</v>
      </c>
      <c r="S200" s="35">
        <v>7.8760542170400472</v>
      </c>
      <c r="T200" s="36">
        <f t="shared" si="37"/>
        <v>11305.013900170905</v>
      </c>
      <c r="U200" s="36">
        <f t="shared" si="33"/>
        <v>22770.884764273273</v>
      </c>
      <c r="V200" s="37" t="s">
        <v>161</v>
      </c>
      <c r="W200" s="38">
        <f t="shared" si="44"/>
        <v>41973</v>
      </c>
      <c r="X200" s="38">
        <f t="shared" si="44"/>
        <v>41993</v>
      </c>
      <c r="Y200" s="39">
        <v>181</v>
      </c>
    </row>
    <row r="201" spans="1:25" ht="15" customHeight="1" x14ac:dyDescent="0.25">
      <c r="A201" s="26" t="s">
        <v>375</v>
      </c>
      <c r="B201" s="26" t="s">
        <v>376</v>
      </c>
      <c r="C201" s="27">
        <v>300</v>
      </c>
      <c r="D201" s="28" t="s">
        <v>378</v>
      </c>
      <c r="E201" s="26" t="s">
        <v>387</v>
      </c>
      <c r="F201" s="40" t="s">
        <v>377</v>
      </c>
      <c r="G201" s="40" t="s">
        <v>34</v>
      </c>
      <c r="H201" s="45">
        <v>203</v>
      </c>
      <c r="I201" s="45">
        <v>672</v>
      </c>
      <c r="J201" s="45">
        <v>875</v>
      </c>
      <c r="K201" s="46">
        <v>47</v>
      </c>
      <c r="L201" s="46">
        <f t="shared" si="29"/>
        <v>922</v>
      </c>
      <c r="M201" s="47">
        <f t="shared" si="30"/>
        <v>19.43375</v>
      </c>
      <c r="N201" s="47">
        <f t="shared" si="31"/>
        <v>11.420999999999998</v>
      </c>
      <c r="O201" s="47">
        <f t="shared" si="34"/>
        <v>30.854749999999996</v>
      </c>
      <c r="P201" s="48">
        <f t="shared" si="32"/>
        <v>157.49996823793887</v>
      </c>
      <c r="Q201" s="48">
        <f t="shared" si="35"/>
        <v>83.662816788860695</v>
      </c>
      <c r="R201" s="48">
        <f t="shared" si="36"/>
        <v>241.16278502679955</v>
      </c>
      <c r="S201" s="35">
        <v>7.8760542170400472</v>
      </c>
      <c r="T201" s="36">
        <f t="shared" si="37"/>
        <v>243.01368385321635</v>
      </c>
      <c r="U201" s="36">
        <f t="shared" si="33"/>
        <v>484.17646888001593</v>
      </c>
      <c r="V201" s="37" t="s">
        <v>161</v>
      </c>
      <c r="W201" s="38">
        <f t="shared" si="44"/>
        <v>41973</v>
      </c>
      <c r="X201" s="38">
        <f t="shared" si="44"/>
        <v>41993</v>
      </c>
      <c r="Y201" s="39">
        <v>9</v>
      </c>
    </row>
    <row r="202" spans="1:25" ht="15" customHeight="1" x14ac:dyDescent="0.25">
      <c r="A202" s="26" t="s">
        <v>375</v>
      </c>
      <c r="B202" s="26" t="s">
        <v>376</v>
      </c>
      <c r="C202" s="27">
        <v>303</v>
      </c>
      <c r="D202" s="28" t="s">
        <v>388</v>
      </c>
      <c r="E202" s="26" t="s">
        <v>389</v>
      </c>
      <c r="F202" s="40" t="s">
        <v>377</v>
      </c>
      <c r="G202" s="40" t="s">
        <v>34</v>
      </c>
      <c r="H202" s="45">
        <v>1455</v>
      </c>
      <c r="I202" s="45">
        <v>4260</v>
      </c>
      <c r="J202" s="45">
        <v>5715</v>
      </c>
      <c r="K202" s="46">
        <v>120</v>
      </c>
      <c r="L202" s="46">
        <f t="shared" ref="L202:L265" si="45">J202+K202</f>
        <v>5835</v>
      </c>
      <c r="M202" s="47">
        <f t="shared" ref="M202:M265" si="46">(J202*$P$4)</f>
        <v>126.93015</v>
      </c>
      <c r="N202" s="47">
        <f t="shared" ref="N202:N265" si="47">(K202*$Q$4)</f>
        <v>29.159999999999997</v>
      </c>
      <c r="O202" s="47">
        <f t="shared" si="34"/>
        <v>156.09014999999999</v>
      </c>
      <c r="P202" s="48">
        <f t="shared" ref="P202:P265" si="48">J202*$P$5</f>
        <v>1028.6997925483663</v>
      </c>
      <c r="Q202" s="48">
        <f t="shared" si="35"/>
        <v>213.60719180134646</v>
      </c>
      <c r="R202" s="48">
        <f t="shared" si="36"/>
        <v>1242.3069843497128</v>
      </c>
      <c r="S202" s="35">
        <v>7.8760542170400472</v>
      </c>
      <c r="T202" s="36">
        <f t="shared" si="37"/>
        <v>1229.3744841459136</v>
      </c>
      <c r="U202" s="36">
        <f t="shared" ref="U202:U265" si="49">T202+R202</f>
        <v>2471.6814684956262</v>
      </c>
      <c r="V202" s="37" t="s">
        <v>161</v>
      </c>
      <c r="W202" s="38">
        <f t="shared" si="44"/>
        <v>41973</v>
      </c>
      <c r="X202" s="38">
        <f t="shared" si="44"/>
        <v>41993</v>
      </c>
      <c r="Y202" s="39">
        <v>24</v>
      </c>
    </row>
    <row r="203" spans="1:25" ht="15" customHeight="1" x14ac:dyDescent="0.25">
      <c r="A203" s="26" t="s">
        <v>375</v>
      </c>
      <c r="B203" s="26" t="s">
        <v>376</v>
      </c>
      <c r="C203" s="27">
        <v>304</v>
      </c>
      <c r="D203" s="28" t="s">
        <v>390</v>
      </c>
      <c r="E203" s="26" t="s">
        <v>391</v>
      </c>
      <c r="F203" s="40" t="s">
        <v>377</v>
      </c>
      <c r="G203" s="40" t="s">
        <v>34</v>
      </c>
      <c r="H203" s="45">
        <v>1710</v>
      </c>
      <c r="I203" s="45">
        <v>6916</v>
      </c>
      <c r="J203" s="45">
        <v>8626</v>
      </c>
      <c r="K203" s="46">
        <v>218</v>
      </c>
      <c r="L203" s="46">
        <f t="shared" si="45"/>
        <v>8844</v>
      </c>
      <c r="M203" s="47">
        <f t="shared" si="46"/>
        <v>191.58346</v>
      </c>
      <c r="N203" s="47">
        <f t="shared" si="47"/>
        <v>52.97399999999999</v>
      </c>
      <c r="O203" s="47">
        <f t="shared" ref="O203:O266" si="50">M203+N203</f>
        <v>244.55745999999999</v>
      </c>
      <c r="P203" s="48">
        <f t="shared" si="48"/>
        <v>1552.6796868805263</v>
      </c>
      <c r="Q203" s="48">
        <f t="shared" ref="Q203:Q266" si="51">K203*$Q$5</f>
        <v>388.05306510577941</v>
      </c>
      <c r="R203" s="48">
        <f t="shared" ref="R203:R266" si="52">P203+Q203</f>
        <v>1940.7327519863056</v>
      </c>
      <c r="S203" s="35">
        <v>7.8760542170400472</v>
      </c>
      <c r="T203" s="36">
        <f t="shared" ref="T203:T266" si="53">S203*O203</f>
        <v>1926.1478141416026</v>
      </c>
      <c r="U203" s="36">
        <f t="shared" si="49"/>
        <v>3866.8805661279084</v>
      </c>
      <c r="V203" s="37" t="s">
        <v>161</v>
      </c>
      <c r="W203" s="38">
        <f t="shared" si="44"/>
        <v>41973</v>
      </c>
      <c r="X203" s="38">
        <f t="shared" si="44"/>
        <v>41993</v>
      </c>
      <c r="Y203" s="39">
        <v>48</v>
      </c>
    </row>
    <row r="204" spans="1:25" s="5" customFormat="1" ht="15" customHeight="1" x14ac:dyDescent="0.25">
      <c r="A204" s="26" t="s">
        <v>375</v>
      </c>
      <c r="B204" s="26" t="s">
        <v>376</v>
      </c>
      <c r="C204" s="27">
        <v>302</v>
      </c>
      <c r="D204" s="28" t="s">
        <v>392</v>
      </c>
      <c r="E204" s="26" t="s">
        <v>393</v>
      </c>
      <c r="F204" s="40" t="s">
        <v>377</v>
      </c>
      <c r="G204" s="40" t="s">
        <v>34</v>
      </c>
      <c r="H204" s="45">
        <v>1848</v>
      </c>
      <c r="I204" s="45">
        <v>6151</v>
      </c>
      <c r="J204" s="45">
        <v>7999</v>
      </c>
      <c r="K204" s="46">
        <v>220</v>
      </c>
      <c r="L204" s="46">
        <f t="shared" si="45"/>
        <v>8219</v>
      </c>
      <c r="M204" s="47">
        <f t="shared" si="46"/>
        <v>177.65779000000001</v>
      </c>
      <c r="N204" s="47">
        <f t="shared" si="47"/>
        <v>53.459999999999994</v>
      </c>
      <c r="O204" s="47">
        <f t="shared" si="50"/>
        <v>231.11779000000001</v>
      </c>
      <c r="P204" s="48">
        <f t="shared" si="48"/>
        <v>1439.8197096403119</v>
      </c>
      <c r="Q204" s="48">
        <f t="shared" si="51"/>
        <v>391.61318496913515</v>
      </c>
      <c r="R204" s="48">
        <f t="shared" si="52"/>
        <v>1831.432894609447</v>
      </c>
      <c r="S204" s="35">
        <v>7.8760542170400472</v>
      </c>
      <c r="T204" s="36">
        <f t="shared" si="53"/>
        <v>1820.2962445624762</v>
      </c>
      <c r="U204" s="36">
        <f t="shared" si="49"/>
        <v>3651.7291391719232</v>
      </c>
      <c r="V204" s="37" t="s">
        <v>161</v>
      </c>
      <c r="W204" s="38">
        <f t="shared" si="44"/>
        <v>41973</v>
      </c>
      <c r="X204" s="38">
        <f t="shared" si="44"/>
        <v>41993</v>
      </c>
      <c r="Y204" s="39">
        <v>56</v>
      </c>
    </row>
    <row r="205" spans="1:25" ht="15" customHeight="1" x14ac:dyDescent="0.25">
      <c r="A205" s="26" t="s">
        <v>375</v>
      </c>
      <c r="B205" s="18" t="s">
        <v>394</v>
      </c>
      <c r="C205" s="19"/>
      <c r="D205" s="18"/>
      <c r="E205" s="18" t="s">
        <v>350</v>
      </c>
      <c r="F205" s="19" t="s">
        <v>95</v>
      </c>
      <c r="G205" s="19" t="s">
        <v>34</v>
      </c>
      <c r="H205" s="20">
        <f>SUM(H206:H209)</f>
        <v>2587</v>
      </c>
      <c r="I205" s="20">
        <f>SUM(I206:I209)</f>
        <v>12955</v>
      </c>
      <c r="J205" s="20">
        <v>15552</v>
      </c>
      <c r="K205" s="20">
        <v>341</v>
      </c>
      <c r="L205" s="20">
        <f t="shared" si="45"/>
        <v>15893</v>
      </c>
      <c r="M205" s="21">
        <f t="shared" si="46"/>
        <v>345.40992</v>
      </c>
      <c r="N205" s="21">
        <f t="shared" si="47"/>
        <v>82.862999999999985</v>
      </c>
      <c r="O205" s="21">
        <f t="shared" si="50"/>
        <v>428.27292</v>
      </c>
      <c r="P205" s="22">
        <f t="shared" si="48"/>
        <v>2799.3594354702004</v>
      </c>
      <c r="Q205" s="22">
        <f t="shared" si="51"/>
        <v>607.0004367021595</v>
      </c>
      <c r="R205" s="22">
        <f t="shared" si="52"/>
        <v>3406.3598721723602</v>
      </c>
      <c r="S205" s="23">
        <v>8.3000111237479128</v>
      </c>
      <c r="T205" s="24">
        <f t="shared" si="53"/>
        <v>3554.67</v>
      </c>
      <c r="U205" s="24">
        <f t="shared" si="49"/>
        <v>6961.0298721723602</v>
      </c>
      <c r="V205" s="25"/>
      <c r="W205" s="25"/>
      <c r="X205" s="25"/>
      <c r="Y205" s="20">
        <v>54</v>
      </c>
    </row>
    <row r="206" spans="1:25" ht="15" customHeight="1" x14ac:dyDescent="0.25">
      <c r="A206" s="26" t="s">
        <v>375</v>
      </c>
      <c r="B206" s="26" t="s">
        <v>394</v>
      </c>
      <c r="C206" s="27">
        <v>300</v>
      </c>
      <c r="D206" s="28" t="s">
        <v>395</v>
      </c>
      <c r="E206" s="26" t="s">
        <v>396</v>
      </c>
      <c r="F206" s="40" t="s">
        <v>95</v>
      </c>
      <c r="G206" s="40" t="s">
        <v>34</v>
      </c>
      <c r="H206" s="39">
        <v>0</v>
      </c>
      <c r="I206" s="39">
        <v>0</v>
      </c>
      <c r="J206" s="39">
        <v>10</v>
      </c>
      <c r="K206" s="50">
        <v>10</v>
      </c>
      <c r="L206" s="50">
        <f t="shared" si="45"/>
        <v>20</v>
      </c>
      <c r="M206" s="51">
        <f t="shared" si="46"/>
        <v>0.22210000000000002</v>
      </c>
      <c r="N206" s="51">
        <f t="shared" si="47"/>
        <v>2.4299999999999997</v>
      </c>
      <c r="O206" s="51">
        <f t="shared" si="50"/>
        <v>2.6520999999999999</v>
      </c>
      <c r="P206" s="52">
        <f t="shared" si="48"/>
        <v>1.7999996370050155</v>
      </c>
      <c r="Q206" s="52">
        <f t="shared" si="51"/>
        <v>17.800599316778872</v>
      </c>
      <c r="R206" s="52">
        <f t="shared" si="52"/>
        <v>19.600598953783887</v>
      </c>
      <c r="S206" s="62">
        <v>8.3000111237479128</v>
      </c>
      <c r="T206" s="63">
        <f t="shared" si="53"/>
        <v>22.01245950129184</v>
      </c>
      <c r="U206" s="63">
        <f t="shared" si="49"/>
        <v>41.613058455075731</v>
      </c>
      <c r="V206" s="37" t="s">
        <v>37</v>
      </c>
      <c r="W206" s="38">
        <f t="shared" ref="W206:X209" si="54">+V206+20</f>
        <v>41968</v>
      </c>
      <c r="X206" s="38">
        <f t="shared" si="54"/>
        <v>41988</v>
      </c>
      <c r="Y206" s="39">
        <v>0</v>
      </c>
    </row>
    <row r="207" spans="1:25" ht="15" customHeight="1" x14ac:dyDescent="0.25">
      <c r="A207" s="17" t="s">
        <v>397</v>
      </c>
      <c r="B207" s="26" t="s">
        <v>394</v>
      </c>
      <c r="C207" s="27">
        <v>300</v>
      </c>
      <c r="D207" s="28" t="s">
        <v>395</v>
      </c>
      <c r="E207" s="26" t="s">
        <v>398</v>
      </c>
      <c r="F207" s="40" t="s">
        <v>95</v>
      </c>
      <c r="G207" s="40" t="s">
        <v>34</v>
      </c>
      <c r="H207" s="45">
        <v>304</v>
      </c>
      <c r="I207" s="45">
        <v>1459</v>
      </c>
      <c r="J207" s="45">
        <v>1763</v>
      </c>
      <c r="K207" s="46">
        <v>61</v>
      </c>
      <c r="L207" s="46">
        <f t="shared" si="45"/>
        <v>1824</v>
      </c>
      <c r="M207" s="47">
        <f t="shared" si="46"/>
        <v>39.156230000000001</v>
      </c>
      <c r="N207" s="47">
        <f t="shared" si="47"/>
        <v>14.822999999999999</v>
      </c>
      <c r="O207" s="47">
        <f t="shared" si="50"/>
        <v>53.979230000000001</v>
      </c>
      <c r="P207" s="48">
        <f t="shared" si="48"/>
        <v>317.33993600398423</v>
      </c>
      <c r="Q207" s="48">
        <f t="shared" si="51"/>
        <v>108.58365583235111</v>
      </c>
      <c r="R207" s="48">
        <f t="shared" si="52"/>
        <v>425.92359183633533</v>
      </c>
      <c r="S207" s="35">
        <v>8.3000111237479128</v>
      </c>
      <c r="T207" s="36">
        <f t="shared" si="53"/>
        <v>448.02820945134704</v>
      </c>
      <c r="U207" s="36">
        <f t="shared" si="49"/>
        <v>873.95180128768243</v>
      </c>
      <c r="V207" s="37" t="s">
        <v>37</v>
      </c>
      <c r="W207" s="38">
        <f t="shared" si="54"/>
        <v>41968</v>
      </c>
      <c r="X207" s="38">
        <f t="shared" si="54"/>
        <v>41988</v>
      </c>
      <c r="Y207" s="39">
        <v>12</v>
      </c>
    </row>
    <row r="208" spans="1:25" ht="15" customHeight="1" x14ac:dyDescent="0.25">
      <c r="A208" s="26" t="s">
        <v>397</v>
      </c>
      <c r="B208" s="26" t="s">
        <v>394</v>
      </c>
      <c r="C208" s="27">
        <v>300</v>
      </c>
      <c r="D208" s="28" t="s">
        <v>395</v>
      </c>
      <c r="E208" s="26" t="s">
        <v>399</v>
      </c>
      <c r="F208" s="40" t="s">
        <v>95</v>
      </c>
      <c r="G208" s="40" t="s">
        <v>34</v>
      </c>
      <c r="H208" s="45">
        <v>171</v>
      </c>
      <c r="I208" s="45">
        <v>875</v>
      </c>
      <c r="J208" s="45">
        <v>1046</v>
      </c>
      <c r="K208" s="46">
        <v>46</v>
      </c>
      <c r="L208" s="46">
        <f t="shared" si="45"/>
        <v>1092</v>
      </c>
      <c r="M208" s="47">
        <f t="shared" si="46"/>
        <v>23.231660000000002</v>
      </c>
      <c r="N208" s="47">
        <f t="shared" si="47"/>
        <v>11.177999999999999</v>
      </c>
      <c r="O208" s="47">
        <f t="shared" si="50"/>
        <v>34.409660000000002</v>
      </c>
      <c r="P208" s="48">
        <f t="shared" si="48"/>
        <v>188.27996203072462</v>
      </c>
      <c r="Q208" s="48">
        <f t="shared" si="51"/>
        <v>81.882756857182812</v>
      </c>
      <c r="R208" s="48">
        <f t="shared" si="52"/>
        <v>270.16271888790743</v>
      </c>
      <c r="S208" s="35">
        <v>8.3000111237479128</v>
      </c>
      <c r="T208" s="36">
        <f t="shared" si="53"/>
        <v>285.6005607643836</v>
      </c>
      <c r="U208" s="36">
        <f t="shared" si="49"/>
        <v>555.76327965229098</v>
      </c>
      <c r="V208" s="37" t="s">
        <v>37</v>
      </c>
      <c r="W208" s="38">
        <f t="shared" si="54"/>
        <v>41968</v>
      </c>
      <c r="X208" s="38">
        <f t="shared" si="54"/>
        <v>41988</v>
      </c>
      <c r="Y208" s="39">
        <v>8</v>
      </c>
    </row>
    <row r="209" spans="1:25" s="5" customFormat="1" ht="15" customHeight="1" x14ac:dyDescent="0.25">
      <c r="A209" s="26" t="s">
        <v>397</v>
      </c>
      <c r="B209" s="26" t="s">
        <v>394</v>
      </c>
      <c r="C209" s="27">
        <v>300</v>
      </c>
      <c r="D209" s="28" t="s">
        <v>395</v>
      </c>
      <c r="E209" s="26" t="s">
        <v>400</v>
      </c>
      <c r="F209" s="40" t="s">
        <v>95</v>
      </c>
      <c r="G209" s="40" t="s">
        <v>34</v>
      </c>
      <c r="H209" s="45">
        <v>2112</v>
      </c>
      <c r="I209" s="45">
        <v>10621</v>
      </c>
      <c r="J209" s="45">
        <v>12733</v>
      </c>
      <c r="K209" s="46">
        <v>224</v>
      </c>
      <c r="L209" s="46">
        <f t="shared" si="45"/>
        <v>12957</v>
      </c>
      <c r="M209" s="47">
        <f t="shared" si="46"/>
        <v>282.79993000000002</v>
      </c>
      <c r="N209" s="47">
        <f t="shared" si="47"/>
        <v>54.431999999999995</v>
      </c>
      <c r="O209" s="47">
        <f t="shared" si="50"/>
        <v>337.23193000000003</v>
      </c>
      <c r="P209" s="48">
        <f t="shared" si="48"/>
        <v>2291.9395377984865</v>
      </c>
      <c r="Q209" s="48">
        <f t="shared" si="51"/>
        <v>398.73342469584674</v>
      </c>
      <c r="R209" s="48">
        <f t="shared" si="52"/>
        <v>2690.6729624943332</v>
      </c>
      <c r="S209" s="35">
        <v>8.3000111237479128</v>
      </c>
      <c r="T209" s="36">
        <f t="shared" si="53"/>
        <v>2799.0287702829778</v>
      </c>
      <c r="U209" s="36">
        <f t="shared" si="49"/>
        <v>5489.701732777311</v>
      </c>
      <c r="V209" s="37" t="s">
        <v>37</v>
      </c>
      <c r="W209" s="38">
        <f t="shared" si="54"/>
        <v>41968</v>
      </c>
      <c r="X209" s="38">
        <f t="shared" si="54"/>
        <v>41988</v>
      </c>
      <c r="Y209" s="39">
        <v>34</v>
      </c>
    </row>
    <row r="210" spans="1:25" ht="15" customHeight="1" x14ac:dyDescent="0.25">
      <c r="A210" s="26" t="s">
        <v>397</v>
      </c>
      <c r="B210" s="18" t="s">
        <v>401</v>
      </c>
      <c r="C210" s="19"/>
      <c r="D210" s="18"/>
      <c r="E210" s="18" t="s">
        <v>357</v>
      </c>
      <c r="F210" s="19" t="s">
        <v>115</v>
      </c>
      <c r="G210" s="19" t="s">
        <v>34</v>
      </c>
      <c r="H210" s="20">
        <f>SUM(H211:H214)</f>
        <v>2755</v>
      </c>
      <c r="I210" s="20">
        <f>SUM(I211:I214)</f>
        <v>13520</v>
      </c>
      <c r="J210" s="20">
        <v>16275</v>
      </c>
      <c r="K210" s="20">
        <v>364</v>
      </c>
      <c r="L210" s="20">
        <f t="shared" si="45"/>
        <v>16639</v>
      </c>
      <c r="M210" s="21">
        <f t="shared" si="46"/>
        <v>361.46775000000002</v>
      </c>
      <c r="N210" s="21">
        <f t="shared" si="47"/>
        <v>88.451999999999984</v>
      </c>
      <c r="O210" s="21">
        <f t="shared" si="50"/>
        <v>449.91975000000002</v>
      </c>
      <c r="P210" s="22">
        <f t="shared" si="48"/>
        <v>2929.4994092256629</v>
      </c>
      <c r="Q210" s="22">
        <f t="shared" si="51"/>
        <v>647.94181513075091</v>
      </c>
      <c r="R210" s="22">
        <f t="shared" si="52"/>
        <v>3577.4412243564138</v>
      </c>
      <c r="S210" s="23">
        <v>7.4979962758555319</v>
      </c>
      <c r="T210" s="24">
        <f t="shared" si="53"/>
        <v>3373.4966099338521</v>
      </c>
      <c r="U210" s="24">
        <f t="shared" si="49"/>
        <v>6950.9378342902655</v>
      </c>
      <c r="V210" s="25"/>
      <c r="W210" s="25"/>
      <c r="X210" s="25"/>
      <c r="Y210" s="20">
        <v>69</v>
      </c>
    </row>
    <row r="211" spans="1:25" ht="15" customHeight="1" x14ac:dyDescent="0.25">
      <c r="A211" s="26" t="s">
        <v>397</v>
      </c>
      <c r="B211" s="26" t="s">
        <v>401</v>
      </c>
      <c r="C211" s="27">
        <v>300</v>
      </c>
      <c r="D211" s="28" t="s">
        <v>402</v>
      </c>
      <c r="E211" s="26" t="s">
        <v>403</v>
      </c>
      <c r="F211" s="40" t="s">
        <v>115</v>
      </c>
      <c r="G211" s="40" t="s">
        <v>34</v>
      </c>
      <c r="H211" s="39">
        <v>0</v>
      </c>
      <c r="I211" s="39">
        <v>0</v>
      </c>
      <c r="J211" s="39">
        <v>0</v>
      </c>
      <c r="K211" s="50">
        <v>0</v>
      </c>
      <c r="L211" s="50">
        <f t="shared" si="45"/>
        <v>0</v>
      </c>
      <c r="M211" s="51">
        <f t="shared" si="46"/>
        <v>0</v>
      </c>
      <c r="N211" s="51">
        <f t="shared" si="47"/>
        <v>0</v>
      </c>
      <c r="O211" s="51">
        <f t="shared" si="50"/>
        <v>0</v>
      </c>
      <c r="P211" s="52">
        <f t="shared" si="48"/>
        <v>0</v>
      </c>
      <c r="Q211" s="52">
        <f t="shared" si="51"/>
        <v>0</v>
      </c>
      <c r="R211" s="52">
        <f t="shared" si="52"/>
        <v>0</v>
      </c>
      <c r="S211" s="62">
        <v>7.4979962758555319</v>
      </c>
      <c r="T211" s="63">
        <f t="shared" si="53"/>
        <v>0</v>
      </c>
      <c r="U211" s="63">
        <f t="shared" si="49"/>
        <v>0</v>
      </c>
      <c r="V211" s="37" t="s">
        <v>404</v>
      </c>
      <c r="W211" s="38"/>
      <c r="X211" s="38">
        <f>+V211+30</f>
        <v>41968</v>
      </c>
      <c r="Y211" s="39">
        <v>0</v>
      </c>
    </row>
    <row r="212" spans="1:25" ht="15" customHeight="1" x14ac:dyDescent="0.25">
      <c r="A212" s="26" t="s">
        <v>397</v>
      </c>
      <c r="B212" s="26" t="s">
        <v>401</v>
      </c>
      <c r="C212" s="27">
        <v>303</v>
      </c>
      <c r="D212" s="28" t="s">
        <v>405</v>
      </c>
      <c r="E212" s="26" t="s">
        <v>406</v>
      </c>
      <c r="F212" s="40" t="s">
        <v>115</v>
      </c>
      <c r="G212" s="40" t="s">
        <v>34</v>
      </c>
      <c r="H212" s="39">
        <v>204</v>
      </c>
      <c r="I212" s="39">
        <v>963</v>
      </c>
      <c r="J212" s="39">
        <v>1167</v>
      </c>
      <c r="K212" s="46">
        <v>90</v>
      </c>
      <c r="L212" s="46">
        <f t="shared" si="45"/>
        <v>1257</v>
      </c>
      <c r="M212" s="47">
        <f t="shared" si="46"/>
        <v>25.919070000000001</v>
      </c>
      <c r="N212" s="47">
        <f t="shared" si="47"/>
        <v>21.869999999999997</v>
      </c>
      <c r="O212" s="47">
        <f t="shared" si="50"/>
        <v>47.789069999999995</v>
      </c>
      <c r="P212" s="48">
        <f t="shared" si="48"/>
        <v>210.05995763848532</v>
      </c>
      <c r="Q212" s="48">
        <f t="shared" si="51"/>
        <v>160.20539385100983</v>
      </c>
      <c r="R212" s="48">
        <f t="shared" si="52"/>
        <v>370.26535148949517</v>
      </c>
      <c r="S212" s="35">
        <v>7.4979962758555319</v>
      </c>
      <c r="T212" s="36">
        <f t="shared" si="53"/>
        <v>358.32226888659926</v>
      </c>
      <c r="U212" s="36">
        <f t="shared" si="49"/>
        <v>728.58762037609449</v>
      </c>
      <c r="V212" s="37" t="s">
        <v>404</v>
      </c>
      <c r="W212" s="38"/>
      <c r="X212" s="38">
        <f>+V212+30</f>
        <v>41968</v>
      </c>
      <c r="Y212" s="39">
        <v>23</v>
      </c>
    </row>
    <row r="213" spans="1:25" ht="15" customHeight="1" x14ac:dyDescent="0.25">
      <c r="A213" s="26" t="s">
        <v>397</v>
      </c>
      <c r="B213" s="26" t="s">
        <v>401</v>
      </c>
      <c r="C213" s="27">
        <v>301</v>
      </c>
      <c r="D213" s="28" t="s">
        <v>407</v>
      </c>
      <c r="E213" s="26" t="s">
        <v>408</v>
      </c>
      <c r="F213" s="40" t="s">
        <v>115</v>
      </c>
      <c r="G213" s="40" t="s">
        <v>34</v>
      </c>
      <c r="H213" s="39">
        <v>1162</v>
      </c>
      <c r="I213" s="39">
        <v>5743</v>
      </c>
      <c r="J213" s="39">
        <v>6905</v>
      </c>
      <c r="K213" s="46">
        <v>90</v>
      </c>
      <c r="L213" s="46">
        <f t="shared" si="45"/>
        <v>6995</v>
      </c>
      <c r="M213" s="47">
        <f t="shared" si="46"/>
        <v>153.36005</v>
      </c>
      <c r="N213" s="47">
        <f t="shared" si="47"/>
        <v>21.869999999999997</v>
      </c>
      <c r="O213" s="47">
        <f t="shared" si="50"/>
        <v>175.23005000000001</v>
      </c>
      <c r="P213" s="48">
        <f t="shared" si="48"/>
        <v>1242.8997493519632</v>
      </c>
      <c r="Q213" s="48">
        <f t="shared" si="51"/>
        <v>160.20539385100983</v>
      </c>
      <c r="R213" s="48">
        <f t="shared" si="52"/>
        <v>1403.1051432029731</v>
      </c>
      <c r="S213" s="35">
        <v>7.4979962758555319</v>
      </c>
      <c r="T213" s="36">
        <f t="shared" si="53"/>
        <v>1313.8742623179787</v>
      </c>
      <c r="U213" s="36">
        <f t="shared" si="49"/>
        <v>2716.9794055209518</v>
      </c>
      <c r="V213" s="37" t="s">
        <v>404</v>
      </c>
      <c r="W213" s="38"/>
      <c r="X213" s="38">
        <f>+V213+30</f>
        <v>41968</v>
      </c>
      <c r="Y213" s="39">
        <v>9</v>
      </c>
    </row>
    <row r="214" spans="1:25" s="5" customFormat="1" ht="15" customHeight="1" x14ac:dyDescent="0.25">
      <c r="A214" s="26" t="s">
        <v>397</v>
      </c>
      <c r="B214" s="26" t="s">
        <v>401</v>
      </c>
      <c r="C214" s="27">
        <v>302</v>
      </c>
      <c r="D214" s="28" t="s">
        <v>409</v>
      </c>
      <c r="E214" s="26" t="s">
        <v>410</v>
      </c>
      <c r="F214" s="40" t="s">
        <v>115</v>
      </c>
      <c r="G214" s="40" t="s">
        <v>34</v>
      </c>
      <c r="H214" s="39">
        <v>1389</v>
      </c>
      <c r="I214" s="39">
        <v>6814</v>
      </c>
      <c r="J214" s="39">
        <v>8203</v>
      </c>
      <c r="K214" s="46">
        <v>184</v>
      </c>
      <c r="L214" s="46">
        <f t="shared" si="45"/>
        <v>8387</v>
      </c>
      <c r="M214" s="47">
        <f t="shared" si="46"/>
        <v>182.18863000000002</v>
      </c>
      <c r="N214" s="47">
        <f t="shared" si="47"/>
        <v>44.711999999999996</v>
      </c>
      <c r="O214" s="47">
        <f t="shared" si="50"/>
        <v>226.90063000000001</v>
      </c>
      <c r="P214" s="48">
        <f t="shared" si="48"/>
        <v>1476.5397022352142</v>
      </c>
      <c r="Q214" s="48">
        <f t="shared" si="51"/>
        <v>327.53102742873125</v>
      </c>
      <c r="R214" s="48">
        <f t="shared" si="52"/>
        <v>1804.0707296639455</v>
      </c>
      <c r="S214" s="35">
        <v>7.4979962758555319</v>
      </c>
      <c r="T214" s="36">
        <f t="shared" si="53"/>
        <v>1701.300078729274</v>
      </c>
      <c r="U214" s="36">
        <f t="shared" si="49"/>
        <v>3505.3708083932197</v>
      </c>
      <c r="V214" s="37" t="s">
        <v>404</v>
      </c>
      <c r="W214" s="38"/>
      <c r="X214" s="38">
        <f>+V214+30</f>
        <v>41968</v>
      </c>
      <c r="Y214" s="39">
        <v>37</v>
      </c>
    </row>
    <row r="215" spans="1:25" ht="15" customHeight="1" x14ac:dyDescent="0.25">
      <c r="A215" s="26" t="s">
        <v>397</v>
      </c>
      <c r="B215" s="18" t="s">
        <v>411</v>
      </c>
      <c r="C215" s="19"/>
      <c r="D215" s="18"/>
      <c r="E215" s="18" t="s">
        <v>366</v>
      </c>
      <c r="F215" s="19" t="s">
        <v>132</v>
      </c>
      <c r="G215" s="19" t="s">
        <v>34</v>
      </c>
      <c r="H215" s="20">
        <f>SUM(H216:H219)</f>
        <v>4922</v>
      </c>
      <c r="I215" s="20">
        <f>SUM(I216:I219)</f>
        <v>27764</v>
      </c>
      <c r="J215" s="20">
        <v>32696</v>
      </c>
      <c r="K215" s="20">
        <v>818</v>
      </c>
      <c r="L215" s="20">
        <f t="shared" si="45"/>
        <v>33514</v>
      </c>
      <c r="M215" s="21">
        <f t="shared" si="46"/>
        <v>726.17816000000005</v>
      </c>
      <c r="N215" s="21">
        <f t="shared" si="47"/>
        <v>198.77399999999997</v>
      </c>
      <c r="O215" s="21">
        <f t="shared" si="50"/>
        <v>924.95216000000005</v>
      </c>
      <c r="P215" s="22">
        <f t="shared" si="48"/>
        <v>5885.278813151599</v>
      </c>
      <c r="Q215" s="22">
        <f t="shared" si="51"/>
        <v>1456.0890241125117</v>
      </c>
      <c r="R215" s="22">
        <f t="shared" si="52"/>
        <v>7341.3678372641107</v>
      </c>
      <c r="S215" s="23">
        <v>2.6999991004940189</v>
      </c>
      <c r="T215" s="24">
        <f t="shared" si="53"/>
        <v>2497.37</v>
      </c>
      <c r="U215" s="24">
        <f t="shared" si="49"/>
        <v>9838.7378372641106</v>
      </c>
      <c r="V215" s="25"/>
      <c r="W215" s="25"/>
      <c r="X215" s="25"/>
      <c r="Y215" s="20">
        <v>182</v>
      </c>
    </row>
    <row r="216" spans="1:25" ht="15" customHeight="1" x14ac:dyDescent="0.25">
      <c r="A216" s="26" t="s">
        <v>397</v>
      </c>
      <c r="B216" s="26" t="s">
        <v>411</v>
      </c>
      <c r="C216" s="27">
        <v>300</v>
      </c>
      <c r="D216" s="28" t="s">
        <v>412</v>
      </c>
      <c r="E216" s="26" t="s">
        <v>413</v>
      </c>
      <c r="F216" s="40" t="s">
        <v>132</v>
      </c>
      <c r="G216" s="40" t="s">
        <v>34</v>
      </c>
      <c r="H216" s="39">
        <v>0</v>
      </c>
      <c r="I216" s="39">
        <v>0</v>
      </c>
      <c r="J216" s="39">
        <v>10</v>
      </c>
      <c r="K216" s="50">
        <v>10</v>
      </c>
      <c r="L216" s="50">
        <f t="shared" si="45"/>
        <v>20</v>
      </c>
      <c r="M216" s="51">
        <f t="shared" si="46"/>
        <v>0.22210000000000002</v>
      </c>
      <c r="N216" s="51">
        <f t="shared" si="47"/>
        <v>2.4299999999999997</v>
      </c>
      <c r="O216" s="51">
        <f t="shared" si="50"/>
        <v>2.6520999999999999</v>
      </c>
      <c r="P216" s="52">
        <f t="shared" si="48"/>
        <v>1.7999996370050155</v>
      </c>
      <c r="Q216" s="52">
        <f t="shared" si="51"/>
        <v>17.800599316778872</v>
      </c>
      <c r="R216" s="52">
        <f t="shared" si="52"/>
        <v>19.600598953783887</v>
      </c>
      <c r="S216" s="35">
        <v>2.6999991004940189</v>
      </c>
      <c r="T216" s="36">
        <f t="shared" si="53"/>
        <v>7.1606676144201877</v>
      </c>
      <c r="U216" s="36">
        <f t="shared" si="49"/>
        <v>26.761266568204075</v>
      </c>
      <c r="V216" s="37" t="s">
        <v>37</v>
      </c>
      <c r="W216" s="38">
        <f t="shared" ref="W216:X219" si="55">+V216+20</f>
        <v>41968</v>
      </c>
      <c r="X216" s="38">
        <f t="shared" si="55"/>
        <v>41988</v>
      </c>
      <c r="Y216" s="39">
        <v>0</v>
      </c>
    </row>
    <row r="217" spans="1:25" ht="15" customHeight="1" x14ac:dyDescent="0.25">
      <c r="A217" s="26" t="s">
        <v>397</v>
      </c>
      <c r="B217" s="26" t="s">
        <v>411</v>
      </c>
      <c r="C217" s="27">
        <v>302</v>
      </c>
      <c r="D217" s="28" t="s">
        <v>414</v>
      </c>
      <c r="E217" s="26" t="s">
        <v>415</v>
      </c>
      <c r="F217" s="40" t="s">
        <v>132</v>
      </c>
      <c r="G217" s="40" t="s">
        <v>34</v>
      </c>
      <c r="H217" s="45">
        <v>560</v>
      </c>
      <c r="I217" s="45">
        <v>3520</v>
      </c>
      <c r="J217" s="45">
        <v>4080</v>
      </c>
      <c r="K217" s="46">
        <v>179</v>
      </c>
      <c r="L217" s="46">
        <f t="shared" si="45"/>
        <v>4259</v>
      </c>
      <c r="M217" s="47">
        <f t="shared" si="46"/>
        <v>90.616799999999998</v>
      </c>
      <c r="N217" s="47">
        <f t="shared" si="47"/>
        <v>43.496999999999993</v>
      </c>
      <c r="O217" s="47">
        <f t="shared" si="50"/>
        <v>134.1138</v>
      </c>
      <c r="P217" s="48">
        <f t="shared" si="48"/>
        <v>734.39985189804634</v>
      </c>
      <c r="Q217" s="48">
        <f t="shared" si="51"/>
        <v>318.63072777034182</v>
      </c>
      <c r="R217" s="48">
        <f t="shared" si="52"/>
        <v>1053.0305796683881</v>
      </c>
      <c r="S217" s="35">
        <v>2.6999991004940189</v>
      </c>
      <c r="T217" s="36">
        <f t="shared" si="53"/>
        <v>362.10713936383473</v>
      </c>
      <c r="U217" s="36">
        <f t="shared" si="49"/>
        <v>1415.1377190322228</v>
      </c>
      <c r="V217" s="37" t="s">
        <v>37</v>
      </c>
      <c r="W217" s="38">
        <f t="shared" si="55"/>
        <v>41968</v>
      </c>
      <c r="X217" s="38">
        <f t="shared" si="55"/>
        <v>41988</v>
      </c>
      <c r="Y217" s="39">
        <v>45</v>
      </c>
    </row>
    <row r="218" spans="1:25" ht="15" customHeight="1" x14ac:dyDescent="0.25">
      <c r="A218" s="26" t="s">
        <v>397</v>
      </c>
      <c r="B218" s="26" t="s">
        <v>411</v>
      </c>
      <c r="C218" s="27">
        <v>301</v>
      </c>
      <c r="D218" s="28" t="s">
        <v>416</v>
      </c>
      <c r="E218" s="26" t="s">
        <v>417</v>
      </c>
      <c r="F218" s="40" t="s">
        <v>132</v>
      </c>
      <c r="G218" s="40" t="s">
        <v>34</v>
      </c>
      <c r="H218" s="45">
        <v>2143</v>
      </c>
      <c r="I218" s="45">
        <v>10031</v>
      </c>
      <c r="J218" s="45">
        <v>12174</v>
      </c>
      <c r="K218" s="46">
        <v>287</v>
      </c>
      <c r="L218" s="46">
        <f t="shared" si="45"/>
        <v>12461</v>
      </c>
      <c r="M218" s="47">
        <f t="shared" si="46"/>
        <v>270.38454000000002</v>
      </c>
      <c r="N218" s="47">
        <f t="shared" si="47"/>
        <v>69.740999999999985</v>
      </c>
      <c r="O218" s="47">
        <f t="shared" si="50"/>
        <v>340.12554</v>
      </c>
      <c r="P218" s="48">
        <f t="shared" si="48"/>
        <v>2191.319558089906</v>
      </c>
      <c r="Q218" s="48">
        <f t="shared" si="51"/>
        <v>510.87720039155363</v>
      </c>
      <c r="R218" s="48">
        <f t="shared" si="52"/>
        <v>2702.1967584814597</v>
      </c>
      <c r="S218" s="35">
        <v>2.6999991004940189</v>
      </c>
      <c r="T218" s="36">
        <f t="shared" si="53"/>
        <v>918.33865205504242</v>
      </c>
      <c r="U218" s="36">
        <f t="shared" si="49"/>
        <v>3620.5354105365022</v>
      </c>
      <c r="V218" s="37" t="s">
        <v>37</v>
      </c>
      <c r="W218" s="38">
        <f t="shared" si="55"/>
        <v>41968</v>
      </c>
      <c r="X218" s="38">
        <f t="shared" si="55"/>
        <v>41988</v>
      </c>
      <c r="Y218" s="39">
        <v>69</v>
      </c>
    </row>
    <row r="219" spans="1:25" s="5" customFormat="1" ht="15" customHeight="1" x14ac:dyDescent="0.25">
      <c r="A219" s="26" t="s">
        <v>397</v>
      </c>
      <c r="B219" s="26" t="s">
        <v>411</v>
      </c>
      <c r="C219" s="27">
        <v>303</v>
      </c>
      <c r="D219" s="28" t="s">
        <v>418</v>
      </c>
      <c r="E219" s="26" t="s">
        <v>419</v>
      </c>
      <c r="F219" s="40" t="s">
        <v>132</v>
      </c>
      <c r="G219" s="40" t="s">
        <v>34</v>
      </c>
      <c r="H219" s="45">
        <v>2219</v>
      </c>
      <c r="I219" s="45">
        <v>14213</v>
      </c>
      <c r="J219" s="45">
        <v>16432</v>
      </c>
      <c r="K219" s="46">
        <v>342</v>
      </c>
      <c r="L219" s="46">
        <f t="shared" si="45"/>
        <v>16774</v>
      </c>
      <c r="M219" s="47">
        <f t="shared" si="46"/>
        <v>364.95472000000001</v>
      </c>
      <c r="N219" s="47">
        <f t="shared" si="47"/>
        <v>83.105999999999995</v>
      </c>
      <c r="O219" s="47">
        <f t="shared" si="50"/>
        <v>448.06072</v>
      </c>
      <c r="P219" s="48">
        <f t="shared" si="48"/>
        <v>2957.7594035266416</v>
      </c>
      <c r="Q219" s="48">
        <f t="shared" si="51"/>
        <v>608.7804966338374</v>
      </c>
      <c r="R219" s="48">
        <f t="shared" si="52"/>
        <v>3566.5399001604792</v>
      </c>
      <c r="S219" s="35">
        <v>2.6999991004940189</v>
      </c>
      <c r="T219" s="36">
        <f t="shared" si="53"/>
        <v>1209.7635409667025</v>
      </c>
      <c r="U219" s="36">
        <f t="shared" si="49"/>
        <v>4776.3034411271819</v>
      </c>
      <c r="V219" s="37" t="s">
        <v>37</v>
      </c>
      <c r="W219" s="38">
        <f t="shared" si="55"/>
        <v>41968</v>
      </c>
      <c r="X219" s="38">
        <f t="shared" si="55"/>
        <v>41988</v>
      </c>
      <c r="Y219" s="39">
        <v>68</v>
      </c>
    </row>
    <row r="220" spans="1:25" ht="15" customHeight="1" x14ac:dyDescent="0.25">
      <c r="A220" s="26" t="s">
        <v>397</v>
      </c>
      <c r="B220" s="18" t="s">
        <v>420</v>
      </c>
      <c r="C220" s="19"/>
      <c r="D220" s="18"/>
      <c r="E220" s="18" t="s">
        <v>375</v>
      </c>
      <c r="F220" s="19" t="s">
        <v>292</v>
      </c>
      <c r="G220" s="19" t="s">
        <v>34</v>
      </c>
      <c r="H220" s="20">
        <f>SUM(H221:H232)</f>
        <v>30870</v>
      </c>
      <c r="I220" s="20">
        <f>SUM(I221:I232)</f>
        <v>148983</v>
      </c>
      <c r="J220" s="20">
        <v>179863</v>
      </c>
      <c r="K220" s="20">
        <v>3041</v>
      </c>
      <c r="L220" s="20">
        <f t="shared" si="45"/>
        <v>182904</v>
      </c>
      <c r="M220" s="21">
        <f t="shared" si="46"/>
        <v>3994.7572300000002</v>
      </c>
      <c r="N220" s="21">
        <f t="shared" si="47"/>
        <v>738.96299999999985</v>
      </c>
      <c r="O220" s="21">
        <f t="shared" si="50"/>
        <v>4733.7202299999999</v>
      </c>
      <c r="P220" s="22">
        <f t="shared" si="48"/>
        <v>32375.333471063313</v>
      </c>
      <c r="Q220" s="22">
        <f t="shared" si="51"/>
        <v>5413.1622522324551</v>
      </c>
      <c r="R220" s="22">
        <f t="shared" si="52"/>
        <v>37788.495723295768</v>
      </c>
      <c r="S220" s="23">
        <v>4.077131529169395</v>
      </c>
      <c r="T220" s="24">
        <f t="shared" si="53"/>
        <v>19300</v>
      </c>
      <c r="U220" s="24">
        <f t="shared" si="49"/>
        <v>57088.495723295768</v>
      </c>
      <c r="V220" s="25"/>
      <c r="W220" s="25"/>
      <c r="X220" s="25"/>
      <c r="Y220" s="20">
        <v>542</v>
      </c>
    </row>
    <row r="221" spans="1:25" ht="15" customHeight="1" x14ac:dyDescent="0.25">
      <c r="A221" s="26" t="s">
        <v>397</v>
      </c>
      <c r="B221" s="26" t="s">
        <v>420</v>
      </c>
      <c r="C221" s="27">
        <v>300</v>
      </c>
      <c r="D221" s="28" t="s">
        <v>421</v>
      </c>
      <c r="E221" s="26" t="s">
        <v>422</v>
      </c>
      <c r="F221" s="40" t="s">
        <v>292</v>
      </c>
      <c r="G221" s="40" t="s">
        <v>34</v>
      </c>
      <c r="H221" s="39">
        <v>0</v>
      </c>
      <c r="I221" s="39">
        <v>0</v>
      </c>
      <c r="J221" s="39">
        <v>10</v>
      </c>
      <c r="K221" s="50">
        <v>10</v>
      </c>
      <c r="L221" s="50">
        <f t="shared" si="45"/>
        <v>20</v>
      </c>
      <c r="M221" s="51">
        <f t="shared" si="46"/>
        <v>0.22210000000000002</v>
      </c>
      <c r="N221" s="51">
        <f t="shared" si="47"/>
        <v>2.4299999999999997</v>
      </c>
      <c r="O221" s="51">
        <f t="shared" si="50"/>
        <v>2.6520999999999999</v>
      </c>
      <c r="P221" s="52">
        <f t="shared" si="48"/>
        <v>1.7999996370050155</v>
      </c>
      <c r="Q221" s="52">
        <f t="shared" si="51"/>
        <v>17.800599316778872</v>
      </c>
      <c r="R221" s="52">
        <f t="shared" si="52"/>
        <v>19.600598953783887</v>
      </c>
      <c r="S221" s="35">
        <v>4.077131529169395</v>
      </c>
      <c r="T221" s="36">
        <f t="shared" si="53"/>
        <v>10.812960528510152</v>
      </c>
      <c r="U221" s="36">
        <f t="shared" si="49"/>
        <v>30.41355948229404</v>
      </c>
      <c r="V221" s="37" t="s">
        <v>161</v>
      </c>
      <c r="W221" s="38">
        <f t="shared" ref="W221:X232" si="56">+V221+20</f>
        <v>41973</v>
      </c>
      <c r="X221" s="38">
        <f t="shared" si="56"/>
        <v>41993</v>
      </c>
      <c r="Y221" s="39">
        <v>0</v>
      </c>
    </row>
    <row r="222" spans="1:25" ht="15" customHeight="1" x14ac:dyDescent="0.25">
      <c r="A222" s="26" t="s">
        <v>423</v>
      </c>
      <c r="B222" s="26" t="s">
        <v>420</v>
      </c>
      <c r="C222" s="27">
        <v>308</v>
      </c>
      <c r="D222" s="28" t="s">
        <v>424</v>
      </c>
      <c r="E222" s="26" t="s">
        <v>425</v>
      </c>
      <c r="F222" s="40" t="s">
        <v>292</v>
      </c>
      <c r="G222" s="40" t="s">
        <v>34</v>
      </c>
      <c r="H222" s="45">
        <v>1753</v>
      </c>
      <c r="I222" s="45">
        <v>7150</v>
      </c>
      <c r="J222" s="45">
        <v>8903</v>
      </c>
      <c r="K222" s="46">
        <v>226</v>
      </c>
      <c r="L222" s="46">
        <f t="shared" si="45"/>
        <v>9129</v>
      </c>
      <c r="M222" s="47">
        <f t="shared" si="46"/>
        <v>197.73563000000001</v>
      </c>
      <c r="N222" s="47">
        <f t="shared" si="47"/>
        <v>54.917999999999992</v>
      </c>
      <c r="O222" s="47">
        <f t="shared" si="50"/>
        <v>252.65363000000002</v>
      </c>
      <c r="P222" s="48">
        <f t="shared" si="48"/>
        <v>1602.5396768255653</v>
      </c>
      <c r="Q222" s="48">
        <f t="shared" si="51"/>
        <v>402.29354455920247</v>
      </c>
      <c r="R222" s="48">
        <f t="shared" si="52"/>
        <v>2004.8332213847677</v>
      </c>
      <c r="S222" s="35">
        <v>4.077131529169395</v>
      </c>
      <c r="T222" s="36">
        <f t="shared" si="53"/>
        <v>1030.1020808320986</v>
      </c>
      <c r="U222" s="36">
        <f t="shared" si="49"/>
        <v>3034.9353022168661</v>
      </c>
      <c r="V222" s="37" t="s">
        <v>161</v>
      </c>
      <c r="W222" s="38">
        <f t="shared" si="56"/>
        <v>41973</v>
      </c>
      <c r="X222" s="38">
        <f t="shared" si="56"/>
        <v>41993</v>
      </c>
      <c r="Y222" s="39">
        <v>51</v>
      </c>
    </row>
    <row r="223" spans="1:25" ht="15" customHeight="1" x14ac:dyDescent="0.25">
      <c r="A223" s="26" t="s">
        <v>423</v>
      </c>
      <c r="B223" s="26" t="s">
        <v>420</v>
      </c>
      <c r="C223" s="27">
        <v>303</v>
      </c>
      <c r="D223" s="28" t="s">
        <v>426</v>
      </c>
      <c r="E223" s="26" t="s">
        <v>427</v>
      </c>
      <c r="F223" s="40" t="s">
        <v>292</v>
      </c>
      <c r="G223" s="40" t="s">
        <v>34</v>
      </c>
      <c r="H223" s="45">
        <v>2422</v>
      </c>
      <c r="I223" s="45">
        <v>11995</v>
      </c>
      <c r="J223" s="45">
        <v>14417</v>
      </c>
      <c r="K223" s="46">
        <v>275</v>
      </c>
      <c r="L223" s="46">
        <f t="shared" si="45"/>
        <v>14692</v>
      </c>
      <c r="M223" s="47">
        <f t="shared" si="46"/>
        <v>320.20157</v>
      </c>
      <c r="N223" s="47">
        <f t="shared" si="47"/>
        <v>66.824999999999989</v>
      </c>
      <c r="O223" s="47">
        <f t="shared" si="50"/>
        <v>387.02656999999999</v>
      </c>
      <c r="P223" s="48">
        <f t="shared" si="48"/>
        <v>2595.0594766701311</v>
      </c>
      <c r="Q223" s="48">
        <f t="shared" si="51"/>
        <v>489.51648121141898</v>
      </c>
      <c r="R223" s="48">
        <f t="shared" si="52"/>
        <v>3084.57595788155</v>
      </c>
      <c r="S223" s="35">
        <v>4.077131529169395</v>
      </c>
      <c r="T223" s="36">
        <f t="shared" si="53"/>
        <v>1577.9582311732859</v>
      </c>
      <c r="U223" s="36">
        <f t="shared" si="49"/>
        <v>4662.5341890548361</v>
      </c>
      <c r="V223" s="37" t="s">
        <v>161</v>
      </c>
      <c r="W223" s="38">
        <f t="shared" si="56"/>
        <v>41973</v>
      </c>
      <c r="X223" s="38">
        <f t="shared" si="56"/>
        <v>41993</v>
      </c>
      <c r="Y223" s="39">
        <v>55</v>
      </c>
    </row>
    <row r="224" spans="1:25" ht="15" customHeight="1" x14ac:dyDescent="0.25">
      <c r="A224" s="26" t="s">
        <v>423</v>
      </c>
      <c r="B224" s="26" t="s">
        <v>420</v>
      </c>
      <c r="C224" s="27">
        <v>309</v>
      </c>
      <c r="D224" s="28" t="s">
        <v>428</v>
      </c>
      <c r="E224" s="26" t="s">
        <v>429</v>
      </c>
      <c r="F224" s="40" t="s">
        <v>292</v>
      </c>
      <c r="G224" s="40" t="s">
        <v>34</v>
      </c>
      <c r="H224" s="45">
        <v>1603</v>
      </c>
      <c r="I224" s="45">
        <v>8040</v>
      </c>
      <c r="J224" s="45">
        <v>9643</v>
      </c>
      <c r="K224" s="46">
        <v>226</v>
      </c>
      <c r="L224" s="46">
        <f t="shared" si="45"/>
        <v>9869</v>
      </c>
      <c r="M224" s="47">
        <f t="shared" si="46"/>
        <v>214.17103</v>
      </c>
      <c r="N224" s="47">
        <f t="shared" si="47"/>
        <v>54.917999999999992</v>
      </c>
      <c r="O224" s="47">
        <f t="shared" si="50"/>
        <v>269.08902999999998</v>
      </c>
      <c r="P224" s="48">
        <f t="shared" si="48"/>
        <v>1735.7396499639365</v>
      </c>
      <c r="Q224" s="48">
        <f t="shared" si="51"/>
        <v>402.29354455920247</v>
      </c>
      <c r="R224" s="48">
        <f t="shared" si="52"/>
        <v>2138.0331945231392</v>
      </c>
      <c r="S224" s="35">
        <v>4.077131529169395</v>
      </c>
      <c r="T224" s="36">
        <f t="shared" si="53"/>
        <v>1097.1113683666092</v>
      </c>
      <c r="U224" s="36">
        <f t="shared" si="49"/>
        <v>3235.1445628897482</v>
      </c>
      <c r="V224" s="37" t="s">
        <v>161</v>
      </c>
      <c r="W224" s="38">
        <f t="shared" si="56"/>
        <v>41973</v>
      </c>
      <c r="X224" s="38">
        <f t="shared" si="56"/>
        <v>41993</v>
      </c>
      <c r="Y224" s="39">
        <v>45</v>
      </c>
    </row>
    <row r="225" spans="1:25" ht="15" customHeight="1" x14ac:dyDescent="0.25">
      <c r="A225" s="26" t="s">
        <v>423</v>
      </c>
      <c r="B225" s="26" t="s">
        <v>420</v>
      </c>
      <c r="C225" s="27">
        <v>300</v>
      </c>
      <c r="D225" s="28" t="s">
        <v>421</v>
      </c>
      <c r="E225" s="26" t="s">
        <v>130</v>
      </c>
      <c r="F225" s="40" t="s">
        <v>292</v>
      </c>
      <c r="G225" s="40" t="s">
        <v>34</v>
      </c>
      <c r="H225" s="45">
        <v>1604</v>
      </c>
      <c r="I225" s="45">
        <v>7234</v>
      </c>
      <c r="J225" s="45">
        <v>8838</v>
      </c>
      <c r="K225" s="46">
        <v>120</v>
      </c>
      <c r="L225" s="46">
        <f t="shared" si="45"/>
        <v>8958</v>
      </c>
      <c r="M225" s="47">
        <f t="shared" si="46"/>
        <v>196.29198</v>
      </c>
      <c r="N225" s="47">
        <f t="shared" si="47"/>
        <v>29.159999999999997</v>
      </c>
      <c r="O225" s="47">
        <f t="shared" si="50"/>
        <v>225.45197999999999</v>
      </c>
      <c r="P225" s="48">
        <f t="shared" si="48"/>
        <v>1590.8396791850328</v>
      </c>
      <c r="Q225" s="48">
        <f t="shared" si="51"/>
        <v>213.60719180134646</v>
      </c>
      <c r="R225" s="48">
        <f t="shared" si="52"/>
        <v>1804.4468709863793</v>
      </c>
      <c r="S225" s="35">
        <v>4.077131529169395</v>
      </c>
      <c r="T225" s="36">
        <f t="shared" si="53"/>
        <v>919.19737597166784</v>
      </c>
      <c r="U225" s="36">
        <f t="shared" si="49"/>
        <v>2723.644246958047</v>
      </c>
      <c r="V225" s="37" t="s">
        <v>161</v>
      </c>
      <c r="W225" s="38">
        <f t="shared" si="56"/>
        <v>41973</v>
      </c>
      <c r="X225" s="38">
        <f t="shared" si="56"/>
        <v>41993</v>
      </c>
      <c r="Y225" s="39">
        <v>13</v>
      </c>
    </row>
    <row r="226" spans="1:25" ht="15" customHeight="1" x14ac:dyDescent="0.25">
      <c r="A226" s="26" t="s">
        <v>423</v>
      </c>
      <c r="B226" s="26" t="s">
        <v>420</v>
      </c>
      <c r="C226" s="27">
        <v>307</v>
      </c>
      <c r="D226" s="28" t="s">
        <v>430</v>
      </c>
      <c r="E226" s="26" t="s">
        <v>431</v>
      </c>
      <c r="F226" s="40" t="s">
        <v>292</v>
      </c>
      <c r="G226" s="40" t="s">
        <v>34</v>
      </c>
      <c r="H226" s="45">
        <v>2410</v>
      </c>
      <c r="I226" s="45">
        <v>11720</v>
      </c>
      <c r="J226" s="45">
        <v>14130</v>
      </c>
      <c r="K226" s="46">
        <v>327</v>
      </c>
      <c r="L226" s="46">
        <f t="shared" si="45"/>
        <v>14457</v>
      </c>
      <c r="M226" s="47">
        <f t="shared" si="46"/>
        <v>313.82730000000004</v>
      </c>
      <c r="N226" s="47">
        <f t="shared" si="47"/>
        <v>79.460999999999984</v>
      </c>
      <c r="O226" s="47">
        <f t="shared" si="50"/>
        <v>393.28830000000005</v>
      </c>
      <c r="P226" s="48">
        <f t="shared" si="48"/>
        <v>2543.399487088087</v>
      </c>
      <c r="Q226" s="48">
        <f t="shared" si="51"/>
        <v>582.07959765866906</v>
      </c>
      <c r="R226" s="48">
        <f t="shared" si="52"/>
        <v>3125.4790847467561</v>
      </c>
      <c r="S226" s="35">
        <v>4.077131529169395</v>
      </c>
      <c r="T226" s="36">
        <f t="shared" si="53"/>
        <v>1603.4881279834319</v>
      </c>
      <c r="U226" s="36">
        <f t="shared" si="49"/>
        <v>4728.9672127301883</v>
      </c>
      <c r="V226" s="37" t="s">
        <v>161</v>
      </c>
      <c r="W226" s="38">
        <f t="shared" si="56"/>
        <v>41973</v>
      </c>
      <c r="X226" s="38">
        <f t="shared" si="56"/>
        <v>41993</v>
      </c>
      <c r="Y226" s="39">
        <v>71</v>
      </c>
    </row>
    <row r="227" spans="1:25" ht="15" customHeight="1" x14ac:dyDescent="0.25">
      <c r="A227" s="26" t="s">
        <v>423</v>
      </c>
      <c r="B227" s="26" t="s">
        <v>420</v>
      </c>
      <c r="C227" s="27">
        <v>305</v>
      </c>
      <c r="D227" s="28" t="s">
        <v>432</v>
      </c>
      <c r="E227" s="26" t="s">
        <v>433</v>
      </c>
      <c r="F227" s="40" t="s">
        <v>292</v>
      </c>
      <c r="G227" s="40" t="s">
        <v>34</v>
      </c>
      <c r="H227" s="45">
        <v>1817</v>
      </c>
      <c r="I227" s="45">
        <v>9015</v>
      </c>
      <c r="J227" s="45">
        <v>10832</v>
      </c>
      <c r="K227" s="46">
        <v>161</v>
      </c>
      <c r="L227" s="46">
        <f t="shared" si="45"/>
        <v>10993</v>
      </c>
      <c r="M227" s="47">
        <f t="shared" si="46"/>
        <v>240.57872</v>
      </c>
      <c r="N227" s="47">
        <f t="shared" si="47"/>
        <v>39.122999999999998</v>
      </c>
      <c r="O227" s="47">
        <f t="shared" si="50"/>
        <v>279.70172000000002</v>
      </c>
      <c r="P227" s="48">
        <f t="shared" si="48"/>
        <v>1949.7596068038329</v>
      </c>
      <c r="Q227" s="48">
        <f t="shared" si="51"/>
        <v>286.58964900013984</v>
      </c>
      <c r="R227" s="48">
        <f t="shared" si="52"/>
        <v>2236.3492558039725</v>
      </c>
      <c r="S227" s="35">
        <v>4.077131529169395</v>
      </c>
      <c r="T227" s="36">
        <f t="shared" si="53"/>
        <v>1140.3807013749101</v>
      </c>
      <c r="U227" s="36">
        <f t="shared" si="49"/>
        <v>3376.7299571788826</v>
      </c>
      <c r="V227" s="37" t="s">
        <v>161</v>
      </c>
      <c r="W227" s="38">
        <f t="shared" si="56"/>
        <v>41973</v>
      </c>
      <c r="X227" s="38">
        <f t="shared" si="56"/>
        <v>41993</v>
      </c>
      <c r="Y227" s="39">
        <v>21</v>
      </c>
    </row>
    <row r="228" spans="1:25" ht="15" customHeight="1" x14ac:dyDescent="0.25">
      <c r="A228" s="26" t="s">
        <v>423</v>
      </c>
      <c r="B228" s="26" t="s">
        <v>420</v>
      </c>
      <c r="C228" s="27">
        <v>300</v>
      </c>
      <c r="D228" s="28" t="s">
        <v>421</v>
      </c>
      <c r="E228" s="26" t="s">
        <v>434</v>
      </c>
      <c r="F228" s="40" t="s">
        <v>292</v>
      </c>
      <c r="G228" s="40" t="s">
        <v>34</v>
      </c>
      <c r="H228" s="45">
        <v>8062</v>
      </c>
      <c r="I228" s="45">
        <v>42120</v>
      </c>
      <c r="J228" s="45">
        <v>50182</v>
      </c>
      <c r="K228" s="46">
        <v>689</v>
      </c>
      <c r="L228" s="46">
        <f t="shared" si="45"/>
        <v>50871</v>
      </c>
      <c r="M228" s="47">
        <f t="shared" si="46"/>
        <v>1114.54222</v>
      </c>
      <c r="N228" s="47">
        <f t="shared" si="47"/>
        <v>167.42699999999996</v>
      </c>
      <c r="O228" s="47">
        <f t="shared" si="50"/>
        <v>1281.96922</v>
      </c>
      <c r="P228" s="48">
        <f t="shared" si="48"/>
        <v>9032.7581784185695</v>
      </c>
      <c r="Q228" s="48">
        <f t="shared" si="51"/>
        <v>1226.4612929260643</v>
      </c>
      <c r="R228" s="48">
        <f t="shared" si="52"/>
        <v>10259.219471344633</v>
      </c>
      <c r="S228" s="35">
        <v>4.077131529169395</v>
      </c>
      <c r="T228" s="36">
        <f t="shared" si="53"/>
        <v>5226.7571262866968</v>
      </c>
      <c r="U228" s="36">
        <f t="shared" si="49"/>
        <v>15485.97659763133</v>
      </c>
      <c r="V228" s="37" t="s">
        <v>161</v>
      </c>
      <c r="W228" s="38">
        <f t="shared" si="56"/>
        <v>41973</v>
      </c>
      <c r="X228" s="38">
        <f t="shared" si="56"/>
        <v>41993</v>
      </c>
      <c r="Y228" s="39">
        <v>116</v>
      </c>
    </row>
    <row r="229" spans="1:25" ht="15" customHeight="1" x14ac:dyDescent="0.25">
      <c r="A229" s="26" t="s">
        <v>423</v>
      </c>
      <c r="B229" s="26" t="s">
        <v>420</v>
      </c>
      <c r="C229" s="27">
        <v>300</v>
      </c>
      <c r="D229" s="28" t="s">
        <v>421</v>
      </c>
      <c r="E229" s="26" t="s">
        <v>435</v>
      </c>
      <c r="F229" s="40" t="s">
        <v>292</v>
      </c>
      <c r="G229" s="40" t="s">
        <v>34</v>
      </c>
      <c r="H229" s="45">
        <v>1261</v>
      </c>
      <c r="I229" s="45">
        <v>4558</v>
      </c>
      <c r="J229" s="45">
        <v>5819</v>
      </c>
      <c r="K229" s="46">
        <v>100</v>
      </c>
      <c r="L229" s="46">
        <f t="shared" si="45"/>
        <v>5919</v>
      </c>
      <c r="M229" s="47">
        <f t="shared" si="46"/>
        <v>129.23999000000001</v>
      </c>
      <c r="N229" s="47">
        <f t="shared" si="47"/>
        <v>24.299999999999997</v>
      </c>
      <c r="O229" s="47">
        <f t="shared" si="50"/>
        <v>153.53998999999999</v>
      </c>
      <c r="P229" s="48">
        <f t="shared" si="48"/>
        <v>1047.4197887732187</v>
      </c>
      <c r="Q229" s="48">
        <f t="shared" si="51"/>
        <v>178.00599316778872</v>
      </c>
      <c r="R229" s="48">
        <f t="shared" si="52"/>
        <v>1225.4257819410075</v>
      </c>
      <c r="S229" s="35">
        <v>4.077131529169395</v>
      </c>
      <c r="T229" s="36">
        <f t="shared" si="53"/>
        <v>626.00273421735358</v>
      </c>
      <c r="U229" s="36">
        <f t="shared" si="49"/>
        <v>1851.4285161583612</v>
      </c>
      <c r="V229" s="37" t="s">
        <v>161</v>
      </c>
      <c r="W229" s="38">
        <f t="shared" si="56"/>
        <v>41973</v>
      </c>
      <c r="X229" s="38">
        <f t="shared" si="56"/>
        <v>41993</v>
      </c>
      <c r="Y229" s="39">
        <v>16</v>
      </c>
    </row>
    <row r="230" spans="1:25" ht="15" customHeight="1" x14ac:dyDescent="0.25">
      <c r="A230" s="26" t="s">
        <v>423</v>
      </c>
      <c r="B230" s="26" t="s">
        <v>420</v>
      </c>
      <c r="C230" s="27">
        <v>302</v>
      </c>
      <c r="D230" s="28" t="s">
        <v>436</v>
      </c>
      <c r="E230" s="26" t="s">
        <v>437</v>
      </c>
      <c r="F230" s="40" t="s">
        <v>292</v>
      </c>
      <c r="G230" s="40" t="s">
        <v>34</v>
      </c>
      <c r="H230" s="45">
        <v>5255</v>
      </c>
      <c r="I230" s="45">
        <v>25812</v>
      </c>
      <c r="J230" s="45">
        <v>31067</v>
      </c>
      <c r="K230" s="46">
        <v>484</v>
      </c>
      <c r="L230" s="46">
        <f t="shared" si="45"/>
        <v>31551</v>
      </c>
      <c r="M230" s="47">
        <f t="shared" si="46"/>
        <v>689.99806999999998</v>
      </c>
      <c r="N230" s="47">
        <f t="shared" si="47"/>
        <v>117.61199999999998</v>
      </c>
      <c r="O230" s="47">
        <f t="shared" si="50"/>
        <v>807.61006999999995</v>
      </c>
      <c r="P230" s="48">
        <f t="shared" si="48"/>
        <v>5592.0588722834818</v>
      </c>
      <c r="Q230" s="48">
        <f t="shared" si="51"/>
        <v>861.54900693209731</v>
      </c>
      <c r="R230" s="48">
        <f t="shared" si="52"/>
        <v>6453.6078792155795</v>
      </c>
      <c r="S230" s="35">
        <v>4.077131529169395</v>
      </c>
      <c r="T230" s="36">
        <f t="shared" si="53"/>
        <v>3292.7324796717021</v>
      </c>
      <c r="U230" s="36">
        <f t="shared" si="49"/>
        <v>9746.3403588872825</v>
      </c>
      <c r="V230" s="37" t="s">
        <v>161</v>
      </c>
      <c r="W230" s="38">
        <f t="shared" si="56"/>
        <v>41973</v>
      </c>
      <c r="X230" s="38">
        <f t="shared" si="56"/>
        <v>41993</v>
      </c>
      <c r="Y230" s="39">
        <v>92</v>
      </c>
    </row>
    <row r="231" spans="1:25" ht="15" customHeight="1" x14ac:dyDescent="0.25">
      <c r="A231" s="26" t="s">
        <v>423</v>
      </c>
      <c r="B231" s="26" t="s">
        <v>420</v>
      </c>
      <c r="C231" s="27">
        <v>306</v>
      </c>
      <c r="D231" s="28" t="s">
        <v>438</v>
      </c>
      <c r="E231" s="26" t="s">
        <v>439</v>
      </c>
      <c r="F231" s="40" t="s">
        <v>292</v>
      </c>
      <c r="G231" s="40" t="s">
        <v>34</v>
      </c>
      <c r="H231" s="45">
        <v>1715</v>
      </c>
      <c r="I231" s="45">
        <v>8824</v>
      </c>
      <c r="J231" s="45">
        <v>10539</v>
      </c>
      <c r="K231" s="45">
        <v>165</v>
      </c>
      <c r="L231" s="45">
        <f t="shared" si="45"/>
        <v>10704</v>
      </c>
      <c r="M231" s="47">
        <f t="shared" si="46"/>
        <v>234.07119</v>
      </c>
      <c r="N231" s="47">
        <f t="shared" si="47"/>
        <v>40.094999999999992</v>
      </c>
      <c r="O231" s="47">
        <f t="shared" si="50"/>
        <v>274.16618999999997</v>
      </c>
      <c r="P231" s="61">
        <f t="shared" si="48"/>
        <v>1897.019617439586</v>
      </c>
      <c r="Q231" s="61">
        <f t="shared" si="51"/>
        <v>293.70988872685137</v>
      </c>
      <c r="R231" s="61">
        <f t="shared" si="52"/>
        <v>2190.7295061664372</v>
      </c>
      <c r="S231" s="35">
        <v>4.077131529169395</v>
      </c>
      <c r="T231" s="36">
        <f t="shared" si="53"/>
        <v>1117.8116174812467</v>
      </c>
      <c r="U231" s="36">
        <f t="shared" si="49"/>
        <v>3308.5411236476839</v>
      </c>
      <c r="V231" s="37" t="s">
        <v>161</v>
      </c>
      <c r="W231" s="38">
        <f t="shared" si="56"/>
        <v>41973</v>
      </c>
      <c r="X231" s="38">
        <f t="shared" si="56"/>
        <v>41993</v>
      </c>
      <c r="Y231" s="39">
        <v>15</v>
      </c>
    </row>
    <row r="232" spans="1:25" s="5" customFormat="1" ht="15" customHeight="1" x14ac:dyDescent="0.25">
      <c r="A232" s="60" t="s">
        <v>440</v>
      </c>
      <c r="B232" s="26" t="s">
        <v>420</v>
      </c>
      <c r="C232" s="27">
        <v>300</v>
      </c>
      <c r="D232" s="28" t="s">
        <v>421</v>
      </c>
      <c r="E232" s="26" t="s">
        <v>441</v>
      </c>
      <c r="F232" s="40" t="s">
        <v>292</v>
      </c>
      <c r="G232" s="40" t="s">
        <v>34</v>
      </c>
      <c r="H232" s="45">
        <v>2968</v>
      </c>
      <c r="I232" s="45">
        <v>12515</v>
      </c>
      <c r="J232" s="45">
        <v>15483</v>
      </c>
      <c r="K232" s="46">
        <v>258</v>
      </c>
      <c r="L232" s="46">
        <f t="shared" si="45"/>
        <v>15741</v>
      </c>
      <c r="M232" s="47">
        <f t="shared" si="46"/>
        <v>343.87743</v>
      </c>
      <c r="N232" s="47">
        <f t="shared" si="47"/>
        <v>62.693999999999988</v>
      </c>
      <c r="O232" s="47">
        <f t="shared" si="50"/>
        <v>406.57142999999996</v>
      </c>
      <c r="P232" s="48">
        <f t="shared" si="48"/>
        <v>2786.9394379748655</v>
      </c>
      <c r="Q232" s="48">
        <f t="shared" si="51"/>
        <v>459.2554623728949</v>
      </c>
      <c r="R232" s="48">
        <f t="shared" si="52"/>
        <v>3246.1949003477603</v>
      </c>
      <c r="S232" s="35">
        <v>4.077131529169395</v>
      </c>
      <c r="T232" s="36">
        <f t="shared" si="53"/>
        <v>1657.6451961124876</v>
      </c>
      <c r="U232" s="36">
        <f t="shared" si="49"/>
        <v>4903.8400964602479</v>
      </c>
      <c r="V232" s="37" t="s">
        <v>161</v>
      </c>
      <c r="W232" s="38">
        <f t="shared" si="56"/>
        <v>41973</v>
      </c>
      <c r="X232" s="38">
        <f t="shared" si="56"/>
        <v>41993</v>
      </c>
      <c r="Y232" s="39">
        <v>47</v>
      </c>
    </row>
    <row r="233" spans="1:25" ht="15" customHeight="1" x14ac:dyDescent="0.25">
      <c r="A233" s="26" t="s">
        <v>440</v>
      </c>
      <c r="B233" s="18" t="s">
        <v>442</v>
      </c>
      <c r="C233" s="19"/>
      <c r="D233" s="18"/>
      <c r="E233" s="18" t="s">
        <v>397</v>
      </c>
      <c r="F233" s="19" t="s">
        <v>95</v>
      </c>
      <c r="G233" s="19" t="s">
        <v>34</v>
      </c>
      <c r="H233" s="20">
        <f>SUM(H234:H248)</f>
        <v>22311</v>
      </c>
      <c r="I233" s="20">
        <f>SUM(I234:I248)</f>
        <v>130894</v>
      </c>
      <c r="J233" s="20">
        <v>153215</v>
      </c>
      <c r="K233" s="20">
        <v>2707</v>
      </c>
      <c r="L233" s="20">
        <f t="shared" si="45"/>
        <v>155922</v>
      </c>
      <c r="M233" s="21">
        <f t="shared" si="46"/>
        <v>3402.90515</v>
      </c>
      <c r="N233" s="21">
        <f t="shared" si="47"/>
        <v>657.80099999999993</v>
      </c>
      <c r="O233" s="21">
        <f t="shared" si="50"/>
        <v>4060.70615</v>
      </c>
      <c r="P233" s="22">
        <f t="shared" si="48"/>
        <v>27578.694438372346</v>
      </c>
      <c r="Q233" s="22">
        <f t="shared" si="51"/>
        <v>4818.6222350520402</v>
      </c>
      <c r="R233" s="22">
        <f t="shared" si="52"/>
        <v>32397.316673424386</v>
      </c>
      <c r="S233" s="23">
        <v>4.5558578524575086</v>
      </c>
      <c r="T233" s="24">
        <f t="shared" si="53"/>
        <v>18499.999999999996</v>
      </c>
      <c r="U233" s="24">
        <f t="shared" si="49"/>
        <v>50897.316673424386</v>
      </c>
      <c r="V233" s="25"/>
      <c r="W233" s="25"/>
      <c r="X233" s="25"/>
      <c r="Y233" s="20">
        <v>473</v>
      </c>
    </row>
    <row r="234" spans="1:25" ht="15" customHeight="1" x14ac:dyDescent="0.25">
      <c r="A234" s="26" t="s">
        <v>440</v>
      </c>
      <c r="B234" s="26" t="s">
        <v>442</v>
      </c>
      <c r="C234" s="27">
        <v>300</v>
      </c>
      <c r="D234" s="28" t="s">
        <v>443</v>
      </c>
      <c r="E234" s="26" t="s">
        <v>444</v>
      </c>
      <c r="F234" s="40" t="s">
        <v>95</v>
      </c>
      <c r="G234" s="40" t="s">
        <v>34</v>
      </c>
      <c r="H234" s="39">
        <v>0</v>
      </c>
      <c r="I234" s="39">
        <v>0</v>
      </c>
      <c r="J234" s="39">
        <v>10</v>
      </c>
      <c r="K234" s="50">
        <v>10</v>
      </c>
      <c r="L234" s="50">
        <f t="shared" si="45"/>
        <v>20</v>
      </c>
      <c r="M234" s="51">
        <f t="shared" si="46"/>
        <v>0.22210000000000002</v>
      </c>
      <c r="N234" s="51">
        <f t="shared" si="47"/>
        <v>2.4299999999999997</v>
      </c>
      <c r="O234" s="51">
        <f t="shared" si="50"/>
        <v>2.6520999999999999</v>
      </c>
      <c r="P234" s="52">
        <f t="shared" si="48"/>
        <v>1.7999996370050155</v>
      </c>
      <c r="Q234" s="52">
        <f t="shared" si="51"/>
        <v>17.800599316778872</v>
      </c>
      <c r="R234" s="52">
        <f t="shared" si="52"/>
        <v>19.600598953783887</v>
      </c>
      <c r="S234" s="35">
        <v>4.5558578524575086</v>
      </c>
      <c r="T234" s="36">
        <f t="shared" si="53"/>
        <v>12.082590610502558</v>
      </c>
      <c r="U234" s="36">
        <f t="shared" si="49"/>
        <v>31.683189564286444</v>
      </c>
      <c r="V234" s="37" t="s">
        <v>161</v>
      </c>
      <c r="W234" s="38">
        <f t="shared" ref="W234:X248" si="57">+V234+20</f>
        <v>41973</v>
      </c>
      <c r="X234" s="38">
        <f t="shared" si="57"/>
        <v>41993</v>
      </c>
      <c r="Y234" s="39">
        <v>0</v>
      </c>
    </row>
    <row r="235" spans="1:25" ht="15" customHeight="1" x14ac:dyDescent="0.25">
      <c r="A235" s="26" t="s">
        <v>440</v>
      </c>
      <c r="B235" s="26" t="s">
        <v>442</v>
      </c>
      <c r="C235" s="27">
        <v>303</v>
      </c>
      <c r="D235" s="28" t="s">
        <v>445</v>
      </c>
      <c r="E235" s="26" t="s">
        <v>446</v>
      </c>
      <c r="F235" s="40" t="s">
        <v>95</v>
      </c>
      <c r="G235" s="40" t="s">
        <v>34</v>
      </c>
      <c r="H235" s="45">
        <v>2763</v>
      </c>
      <c r="I235" s="45">
        <v>16718</v>
      </c>
      <c r="J235" s="45">
        <v>19481</v>
      </c>
      <c r="K235" s="46">
        <v>313</v>
      </c>
      <c r="L235" s="46">
        <f t="shared" si="45"/>
        <v>19794</v>
      </c>
      <c r="M235" s="47">
        <f t="shared" si="46"/>
        <v>432.67301000000003</v>
      </c>
      <c r="N235" s="47">
        <f t="shared" si="47"/>
        <v>76.058999999999983</v>
      </c>
      <c r="O235" s="47">
        <f t="shared" si="50"/>
        <v>508.73201</v>
      </c>
      <c r="P235" s="48">
        <f t="shared" si="48"/>
        <v>3506.5792928494707</v>
      </c>
      <c r="Q235" s="48">
        <f t="shared" si="51"/>
        <v>557.15875861517861</v>
      </c>
      <c r="R235" s="48">
        <f t="shared" si="52"/>
        <v>4063.7380514646493</v>
      </c>
      <c r="S235" s="35">
        <v>4.5558578524575086</v>
      </c>
      <c r="T235" s="36">
        <f t="shared" si="53"/>
        <v>2317.7107225549917</v>
      </c>
      <c r="U235" s="36">
        <f t="shared" si="49"/>
        <v>6381.448774019641</v>
      </c>
      <c r="V235" s="37" t="s">
        <v>161</v>
      </c>
      <c r="W235" s="38">
        <f t="shared" si="57"/>
        <v>41973</v>
      </c>
      <c r="X235" s="38">
        <f t="shared" si="57"/>
        <v>41993</v>
      </c>
      <c r="Y235" s="39">
        <v>50</v>
      </c>
    </row>
    <row r="236" spans="1:25" ht="15" customHeight="1" x14ac:dyDescent="0.25">
      <c r="A236" s="26" t="s">
        <v>440</v>
      </c>
      <c r="B236" s="26" t="s">
        <v>442</v>
      </c>
      <c r="C236" s="27">
        <v>309</v>
      </c>
      <c r="D236" s="28" t="s">
        <v>447</v>
      </c>
      <c r="E236" s="26" t="s">
        <v>448</v>
      </c>
      <c r="F236" s="40" t="s">
        <v>95</v>
      </c>
      <c r="G236" s="40" t="s">
        <v>34</v>
      </c>
      <c r="H236" s="45">
        <v>1340</v>
      </c>
      <c r="I236" s="45">
        <v>6844</v>
      </c>
      <c r="J236" s="45">
        <v>8184</v>
      </c>
      <c r="K236" s="46">
        <v>178</v>
      </c>
      <c r="L236" s="46">
        <f t="shared" si="45"/>
        <v>8362</v>
      </c>
      <c r="M236" s="47">
        <f t="shared" si="46"/>
        <v>181.76664</v>
      </c>
      <c r="N236" s="47">
        <f t="shared" si="47"/>
        <v>43.253999999999991</v>
      </c>
      <c r="O236" s="47">
        <f t="shared" si="50"/>
        <v>225.02063999999999</v>
      </c>
      <c r="P236" s="48">
        <f t="shared" si="48"/>
        <v>1473.1197029249047</v>
      </c>
      <c r="Q236" s="48">
        <f t="shared" si="51"/>
        <v>316.85066783866392</v>
      </c>
      <c r="R236" s="48">
        <f t="shared" si="52"/>
        <v>1789.9703707635686</v>
      </c>
      <c r="S236" s="35">
        <v>4.5558578524575086</v>
      </c>
      <c r="T236" s="36">
        <f t="shared" si="53"/>
        <v>1025.1620497090141</v>
      </c>
      <c r="U236" s="36">
        <f t="shared" si="49"/>
        <v>2815.1324204725825</v>
      </c>
      <c r="V236" s="37" t="s">
        <v>161</v>
      </c>
      <c r="W236" s="38">
        <f t="shared" si="57"/>
        <v>41973</v>
      </c>
      <c r="X236" s="38">
        <f t="shared" si="57"/>
        <v>41993</v>
      </c>
      <c r="Y236" s="39">
        <v>34</v>
      </c>
    </row>
    <row r="237" spans="1:25" ht="15" customHeight="1" x14ac:dyDescent="0.25">
      <c r="A237" s="17" t="s">
        <v>449</v>
      </c>
      <c r="B237" s="26" t="s">
        <v>442</v>
      </c>
      <c r="C237" s="27">
        <v>307</v>
      </c>
      <c r="D237" s="28" t="s">
        <v>450</v>
      </c>
      <c r="E237" s="26" t="s">
        <v>451</v>
      </c>
      <c r="F237" s="40" t="s">
        <v>95</v>
      </c>
      <c r="G237" s="40" t="s">
        <v>34</v>
      </c>
      <c r="H237" s="45">
        <v>1694</v>
      </c>
      <c r="I237" s="45">
        <v>9755</v>
      </c>
      <c r="J237" s="45">
        <v>11449</v>
      </c>
      <c r="K237" s="46">
        <v>245</v>
      </c>
      <c r="L237" s="46">
        <f t="shared" si="45"/>
        <v>11694</v>
      </c>
      <c r="M237" s="47">
        <f t="shared" si="46"/>
        <v>254.28229000000002</v>
      </c>
      <c r="N237" s="47">
        <f t="shared" si="47"/>
        <v>59.534999999999989</v>
      </c>
      <c r="O237" s="47">
        <f t="shared" si="50"/>
        <v>313.81729000000001</v>
      </c>
      <c r="P237" s="48">
        <f t="shared" si="48"/>
        <v>2060.8195844070424</v>
      </c>
      <c r="Q237" s="48">
        <f t="shared" si="51"/>
        <v>436.11468326108235</v>
      </c>
      <c r="R237" s="48">
        <f t="shared" si="52"/>
        <v>2496.9342676681249</v>
      </c>
      <c r="S237" s="35">
        <v>4.5558578524575086</v>
      </c>
      <c r="T237" s="36">
        <f t="shared" si="53"/>
        <v>1429.7069648834351</v>
      </c>
      <c r="U237" s="36">
        <f t="shared" si="49"/>
        <v>3926.6412325515603</v>
      </c>
      <c r="V237" s="37" t="s">
        <v>161</v>
      </c>
      <c r="W237" s="38">
        <f t="shared" si="57"/>
        <v>41973</v>
      </c>
      <c r="X237" s="38">
        <f t="shared" si="57"/>
        <v>41993</v>
      </c>
      <c r="Y237" s="39">
        <v>49</v>
      </c>
    </row>
    <row r="238" spans="1:25" ht="15" customHeight="1" x14ac:dyDescent="0.25">
      <c r="A238" s="26" t="s">
        <v>449</v>
      </c>
      <c r="B238" s="26" t="s">
        <v>442</v>
      </c>
      <c r="C238" s="27">
        <v>314</v>
      </c>
      <c r="D238" s="28" t="s">
        <v>452</v>
      </c>
      <c r="E238" s="26" t="s">
        <v>453</v>
      </c>
      <c r="F238" s="40" t="s">
        <v>95</v>
      </c>
      <c r="G238" s="40" t="s">
        <v>34</v>
      </c>
      <c r="H238" s="45">
        <v>536</v>
      </c>
      <c r="I238" s="45">
        <v>3069</v>
      </c>
      <c r="J238" s="45">
        <v>3605</v>
      </c>
      <c r="K238" s="46">
        <v>92</v>
      </c>
      <c r="L238" s="46">
        <f t="shared" si="45"/>
        <v>3697</v>
      </c>
      <c r="M238" s="47">
        <f t="shared" si="46"/>
        <v>80.067050000000009</v>
      </c>
      <c r="N238" s="47">
        <f t="shared" si="47"/>
        <v>22.355999999999998</v>
      </c>
      <c r="O238" s="47">
        <f t="shared" si="50"/>
        <v>102.42305</v>
      </c>
      <c r="P238" s="48">
        <f t="shared" si="48"/>
        <v>648.89986914030817</v>
      </c>
      <c r="Q238" s="48">
        <f t="shared" si="51"/>
        <v>163.76551371436562</v>
      </c>
      <c r="R238" s="48">
        <f t="shared" si="52"/>
        <v>812.66538285467379</v>
      </c>
      <c r="S238" s="35">
        <v>4.5558578524575086</v>
      </c>
      <c r="T238" s="36">
        <f t="shared" si="53"/>
        <v>466.62485661514802</v>
      </c>
      <c r="U238" s="36">
        <f t="shared" si="49"/>
        <v>1279.2902394698217</v>
      </c>
      <c r="V238" s="37" t="s">
        <v>161</v>
      </c>
      <c r="W238" s="38">
        <f t="shared" si="57"/>
        <v>41973</v>
      </c>
      <c r="X238" s="38">
        <f t="shared" si="57"/>
        <v>41993</v>
      </c>
      <c r="Y238" s="39">
        <v>18</v>
      </c>
    </row>
    <row r="239" spans="1:25" ht="15" customHeight="1" x14ac:dyDescent="0.25">
      <c r="A239" s="26" t="s">
        <v>449</v>
      </c>
      <c r="B239" s="26" t="s">
        <v>442</v>
      </c>
      <c r="C239" s="27">
        <v>306</v>
      </c>
      <c r="D239" s="28" t="s">
        <v>454</v>
      </c>
      <c r="E239" s="26" t="s">
        <v>455</v>
      </c>
      <c r="F239" s="40" t="s">
        <v>95</v>
      </c>
      <c r="G239" s="40" t="s">
        <v>34</v>
      </c>
      <c r="H239" s="45">
        <v>1414</v>
      </c>
      <c r="I239" s="45">
        <v>8211</v>
      </c>
      <c r="J239" s="45">
        <v>9625</v>
      </c>
      <c r="K239" s="46">
        <v>176</v>
      </c>
      <c r="L239" s="46">
        <f t="shared" si="45"/>
        <v>9801</v>
      </c>
      <c r="M239" s="47">
        <f t="shared" si="46"/>
        <v>213.77125000000001</v>
      </c>
      <c r="N239" s="47">
        <f t="shared" si="47"/>
        <v>42.767999999999994</v>
      </c>
      <c r="O239" s="47">
        <f t="shared" si="50"/>
        <v>256.53924999999998</v>
      </c>
      <c r="P239" s="48">
        <f t="shared" si="48"/>
        <v>1732.4996506173275</v>
      </c>
      <c r="Q239" s="48">
        <f t="shared" si="51"/>
        <v>313.29054797530813</v>
      </c>
      <c r="R239" s="48">
        <f t="shared" si="52"/>
        <v>2045.7901985926355</v>
      </c>
      <c r="S239" s="35">
        <v>4.5558578524575086</v>
      </c>
      <c r="T239" s="36">
        <f t="shared" si="53"/>
        <v>1168.7563565760599</v>
      </c>
      <c r="U239" s="36">
        <f t="shared" si="49"/>
        <v>3214.5465551686957</v>
      </c>
      <c r="V239" s="37" t="s">
        <v>161</v>
      </c>
      <c r="W239" s="38">
        <f t="shared" si="57"/>
        <v>41973</v>
      </c>
      <c r="X239" s="38">
        <f t="shared" si="57"/>
        <v>41993</v>
      </c>
      <c r="Y239" s="39">
        <v>32</v>
      </c>
    </row>
    <row r="240" spans="1:25" ht="15" customHeight="1" x14ac:dyDescent="0.25">
      <c r="A240" s="26" t="s">
        <v>449</v>
      </c>
      <c r="B240" s="26" t="s">
        <v>442</v>
      </c>
      <c r="C240" s="27">
        <v>304</v>
      </c>
      <c r="D240" s="28" t="s">
        <v>456</v>
      </c>
      <c r="E240" s="26" t="s">
        <v>457</v>
      </c>
      <c r="F240" s="40" t="s">
        <v>95</v>
      </c>
      <c r="G240" s="40" t="s">
        <v>34</v>
      </c>
      <c r="H240" s="45">
        <v>1187</v>
      </c>
      <c r="I240" s="45">
        <v>6954</v>
      </c>
      <c r="J240" s="45">
        <v>8141</v>
      </c>
      <c r="K240" s="46">
        <v>188</v>
      </c>
      <c r="L240" s="46">
        <f t="shared" si="45"/>
        <v>8329</v>
      </c>
      <c r="M240" s="47">
        <f t="shared" si="46"/>
        <v>180.81161</v>
      </c>
      <c r="N240" s="47">
        <f t="shared" si="47"/>
        <v>45.68399999999999</v>
      </c>
      <c r="O240" s="47">
        <f t="shared" si="50"/>
        <v>226.49561</v>
      </c>
      <c r="P240" s="48">
        <f t="shared" si="48"/>
        <v>1465.3797044857831</v>
      </c>
      <c r="Q240" s="48">
        <f t="shared" si="51"/>
        <v>334.65126715544278</v>
      </c>
      <c r="R240" s="48">
        <f t="shared" si="52"/>
        <v>1800.030971641226</v>
      </c>
      <c r="S240" s="35">
        <v>4.5558578524575086</v>
      </c>
      <c r="T240" s="36">
        <f t="shared" si="53"/>
        <v>1031.8818033656535</v>
      </c>
      <c r="U240" s="36">
        <f t="shared" si="49"/>
        <v>2831.9127750068792</v>
      </c>
      <c r="V240" s="37" t="s">
        <v>161</v>
      </c>
      <c r="W240" s="38">
        <f t="shared" si="57"/>
        <v>41973</v>
      </c>
      <c r="X240" s="38">
        <f t="shared" si="57"/>
        <v>41993</v>
      </c>
      <c r="Y240" s="39">
        <v>38</v>
      </c>
    </row>
    <row r="241" spans="1:25" ht="15" customHeight="1" x14ac:dyDescent="0.25">
      <c r="A241" s="17" t="s">
        <v>458</v>
      </c>
      <c r="B241" s="26" t="s">
        <v>442</v>
      </c>
      <c r="C241" s="27">
        <v>312</v>
      </c>
      <c r="D241" s="28" t="s">
        <v>459</v>
      </c>
      <c r="E241" s="26" t="s">
        <v>460</v>
      </c>
      <c r="F241" s="40" t="s">
        <v>95</v>
      </c>
      <c r="G241" s="40" t="s">
        <v>34</v>
      </c>
      <c r="H241" s="45">
        <v>817</v>
      </c>
      <c r="I241" s="45">
        <v>4434</v>
      </c>
      <c r="J241" s="45">
        <v>5251</v>
      </c>
      <c r="K241" s="46">
        <v>117</v>
      </c>
      <c r="L241" s="46">
        <f t="shared" si="45"/>
        <v>5368</v>
      </c>
      <c r="M241" s="47">
        <f t="shared" si="46"/>
        <v>116.62471000000001</v>
      </c>
      <c r="N241" s="47">
        <f t="shared" si="47"/>
        <v>28.430999999999997</v>
      </c>
      <c r="O241" s="47">
        <f t="shared" si="50"/>
        <v>145.05571</v>
      </c>
      <c r="P241" s="48">
        <f t="shared" si="48"/>
        <v>945.17980939133372</v>
      </c>
      <c r="Q241" s="48">
        <f t="shared" si="51"/>
        <v>208.2670120063128</v>
      </c>
      <c r="R241" s="48">
        <f t="shared" si="52"/>
        <v>1153.4468213976465</v>
      </c>
      <c r="S241" s="35">
        <v>4.5558578524575086</v>
      </c>
      <c r="T241" s="36">
        <f t="shared" si="53"/>
        <v>660.85319544729919</v>
      </c>
      <c r="U241" s="36">
        <f t="shared" si="49"/>
        <v>1814.3000168449457</v>
      </c>
      <c r="V241" s="37" t="s">
        <v>161</v>
      </c>
      <c r="W241" s="38">
        <f t="shared" si="57"/>
        <v>41973</v>
      </c>
      <c r="X241" s="38">
        <f t="shared" si="57"/>
        <v>41993</v>
      </c>
      <c r="Y241" s="39">
        <v>20</v>
      </c>
    </row>
    <row r="242" spans="1:25" ht="15" customHeight="1" x14ac:dyDescent="0.25">
      <c r="A242" s="26" t="s">
        <v>458</v>
      </c>
      <c r="B242" s="26" t="s">
        <v>442</v>
      </c>
      <c r="C242" s="27">
        <v>302</v>
      </c>
      <c r="D242" s="28" t="s">
        <v>461</v>
      </c>
      <c r="E242" s="26" t="s">
        <v>462</v>
      </c>
      <c r="F242" s="40" t="s">
        <v>95</v>
      </c>
      <c r="G242" s="40" t="s">
        <v>34</v>
      </c>
      <c r="H242" s="45">
        <v>1724</v>
      </c>
      <c r="I242" s="45">
        <v>10121</v>
      </c>
      <c r="J242" s="45">
        <v>11845</v>
      </c>
      <c r="K242" s="46">
        <v>201</v>
      </c>
      <c r="L242" s="46">
        <f t="shared" si="45"/>
        <v>12046</v>
      </c>
      <c r="M242" s="47">
        <f t="shared" si="46"/>
        <v>263.07745</v>
      </c>
      <c r="N242" s="47">
        <f t="shared" si="47"/>
        <v>48.842999999999996</v>
      </c>
      <c r="O242" s="47">
        <f t="shared" si="50"/>
        <v>311.92045000000002</v>
      </c>
      <c r="P242" s="48">
        <f t="shared" si="48"/>
        <v>2132.0995700324411</v>
      </c>
      <c r="Q242" s="48">
        <f t="shared" si="51"/>
        <v>357.79204626725533</v>
      </c>
      <c r="R242" s="48">
        <f t="shared" si="52"/>
        <v>2489.8916162996966</v>
      </c>
      <c r="S242" s="35">
        <v>4.5558578524575086</v>
      </c>
      <c r="T242" s="36">
        <f t="shared" si="53"/>
        <v>1421.0652314745798</v>
      </c>
      <c r="U242" s="36">
        <f t="shared" si="49"/>
        <v>3910.9568477742764</v>
      </c>
      <c r="V242" s="37" t="s">
        <v>161</v>
      </c>
      <c r="W242" s="38">
        <f t="shared" si="57"/>
        <v>41973</v>
      </c>
      <c r="X242" s="38">
        <f t="shared" si="57"/>
        <v>41993</v>
      </c>
      <c r="Y242" s="39">
        <v>33</v>
      </c>
    </row>
    <row r="243" spans="1:25" ht="15" customHeight="1" x14ac:dyDescent="0.25">
      <c r="A243" s="26" t="s">
        <v>458</v>
      </c>
      <c r="B243" s="26" t="s">
        <v>442</v>
      </c>
      <c r="C243" s="27">
        <v>313</v>
      </c>
      <c r="D243" s="28" t="s">
        <v>463</v>
      </c>
      <c r="E243" s="26" t="s">
        <v>464</v>
      </c>
      <c r="F243" s="40" t="s">
        <v>95</v>
      </c>
      <c r="G243" s="40" t="s">
        <v>34</v>
      </c>
      <c r="H243" s="45">
        <v>397</v>
      </c>
      <c r="I243" s="45">
        <v>2993</v>
      </c>
      <c r="J243" s="45">
        <v>3390</v>
      </c>
      <c r="K243" s="46">
        <v>97</v>
      </c>
      <c r="L243" s="46">
        <f t="shared" si="45"/>
        <v>3487</v>
      </c>
      <c r="M243" s="47">
        <f t="shared" si="46"/>
        <v>75.291899999999998</v>
      </c>
      <c r="N243" s="47">
        <f t="shared" si="47"/>
        <v>23.570999999999998</v>
      </c>
      <c r="O243" s="47">
        <f t="shared" si="50"/>
        <v>98.862899999999996</v>
      </c>
      <c r="P243" s="48">
        <f t="shared" si="48"/>
        <v>610.19987694470024</v>
      </c>
      <c r="Q243" s="48">
        <f t="shared" si="51"/>
        <v>172.66581337275505</v>
      </c>
      <c r="R243" s="48">
        <f t="shared" si="52"/>
        <v>782.86569031745535</v>
      </c>
      <c r="S243" s="35">
        <v>4.5558578524575086</v>
      </c>
      <c r="T243" s="36">
        <f t="shared" si="53"/>
        <v>450.4053192817214</v>
      </c>
      <c r="U243" s="36">
        <f t="shared" si="49"/>
        <v>1233.2710095991768</v>
      </c>
      <c r="V243" s="37" t="s">
        <v>161</v>
      </c>
      <c r="W243" s="38">
        <f t="shared" si="57"/>
        <v>41973</v>
      </c>
      <c r="X243" s="38">
        <f t="shared" si="57"/>
        <v>41993</v>
      </c>
      <c r="Y243" s="39">
        <v>19</v>
      </c>
    </row>
    <row r="244" spans="1:25" ht="15" customHeight="1" x14ac:dyDescent="0.25">
      <c r="A244" s="26" t="s">
        <v>458</v>
      </c>
      <c r="B244" s="26" t="s">
        <v>442</v>
      </c>
      <c r="C244" s="27">
        <v>311</v>
      </c>
      <c r="D244" s="28" t="s">
        <v>465</v>
      </c>
      <c r="E244" s="26" t="s">
        <v>466</v>
      </c>
      <c r="F244" s="40" t="s">
        <v>95</v>
      </c>
      <c r="G244" s="40" t="s">
        <v>34</v>
      </c>
      <c r="H244" s="45">
        <v>3474</v>
      </c>
      <c r="I244" s="45">
        <v>21321</v>
      </c>
      <c r="J244" s="45">
        <v>24795</v>
      </c>
      <c r="K244" s="46">
        <v>423</v>
      </c>
      <c r="L244" s="46">
        <f t="shared" si="45"/>
        <v>25218</v>
      </c>
      <c r="M244" s="47">
        <f t="shared" si="46"/>
        <v>550.69695000000002</v>
      </c>
      <c r="N244" s="47">
        <f t="shared" si="47"/>
        <v>102.78899999999999</v>
      </c>
      <c r="O244" s="47">
        <f t="shared" si="50"/>
        <v>653.48595</v>
      </c>
      <c r="P244" s="48">
        <f t="shared" si="48"/>
        <v>4463.0990999539363</v>
      </c>
      <c r="Q244" s="48">
        <f t="shared" si="51"/>
        <v>752.96535109974627</v>
      </c>
      <c r="R244" s="48">
        <f t="shared" si="52"/>
        <v>5216.0644510536822</v>
      </c>
      <c r="S244" s="35">
        <v>4.5558578524575086</v>
      </c>
      <c r="T244" s="36">
        <f t="shared" si="53"/>
        <v>2977.1890967781551</v>
      </c>
      <c r="U244" s="36">
        <f t="shared" si="49"/>
        <v>8193.2535478318368</v>
      </c>
      <c r="V244" s="37" t="s">
        <v>161</v>
      </c>
      <c r="W244" s="38">
        <f t="shared" si="57"/>
        <v>41973</v>
      </c>
      <c r="X244" s="38">
        <f t="shared" si="57"/>
        <v>41993</v>
      </c>
      <c r="Y244" s="39">
        <v>81</v>
      </c>
    </row>
    <row r="245" spans="1:25" ht="15" customHeight="1" x14ac:dyDescent="0.25">
      <c r="A245" s="26" t="s">
        <v>458</v>
      </c>
      <c r="B245" s="26" t="s">
        <v>442</v>
      </c>
      <c r="C245" s="27">
        <v>305</v>
      </c>
      <c r="D245" s="28" t="s">
        <v>467</v>
      </c>
      <c r="E245" s="26" t="s">
        <v>468</v>
      </c>
      <c r="F245" s="40" t="s">
        <v>95</v>
      </c>
      <c r="G245" s="40" t="s">
        <v>34</v>
      </c>
      <c r="H245" s="45">
        <v>672</v>
      </c>
      <c r="I245" s="45">
        <v>4132</v>
      </c>
      <c r="J245" s="45">
        <v>4804</v>
      </c>
      <c r="K245" s="46">
        <v>96</v>
      </c>
      <c r="L245" s="46">
        <f t="shared" si="45"/>
        <v>4900</v>
      </c>
      <c r="M245" s="47">
        <f t="shared" si="46"/>
        <v>106.69684000000001</v>
      </c>
      <c r="N245" s="47">
        <f t="shared" si="47"/>
        <v>23.327999999999996</v>
      </c>
      <c r="O245" s="47">
        <f t="shared" si="50"/>
        <v>130.02484000000001</v>
      </c>
      <c r="P245" s="48">
        <f t="shared" si="48"/>
        <v>864.71982561720949</v>
      </c>
      <c r="Q245" s="48">
        <f t="shared" si="51"/>
        <v>170.88575344107716</v>
      </c>
      <c r="R245" s="48">
        <f t="shared" si="52"/>
        <v>1035.6055790582866</v>
      </c>
      <c r="S245" s="35">
        <v>4.5558578524575086</v>
      </c>
      <c r="T245" s="36">
        <f t="shared" si="53"/>
        <v>592.37468832853119</v>
      </c>
      <c r="U245" s="36">
        <f t="shared" si="49"/>
        <v>1627.9802673868178</v>
      </c>
      <c r="V245" s="37" t="s">
        <v>161</v>
      </c>
      <c r="W245" s="38">
        <f t="shared" si="57"/>
        <v>41973</v>
      </c>
      <c r="X245" s="38">
        <f t="shared" si="57"/>
        <v>41993</v>
      </c>
      <c r="Y245" s="39">
        <v>15</v>
      </c>
    </row>
    <row r="246" spans="1:25" ht="15" customHeight="1" x14ac:dyDescent="0.25">
      <c r="A246" s="64" t="s">
        <v>469</v>
      </c>
      <c r="B246" s="26" t="s">
        <v>442</v>
      </c>
      <c r="C246" s="27">
        <v>301</v>
      </c>
      <c r="D246" s="28" t="s">
        <v>470</v>
      </c>
      <c r="E246" s="26" t="s">
        <v>471</v>
      </c>
      <c r="F246" s="40" t="s">
        <v>95</v>
      </c>
      <c r="G246" s="40" t="s">
        <v>34</v>
      </c>
      <c r="H246" s="45">
        <v>4643</v>
      </c>
      <c r="I246" s="45">
        <v>25518</v>
      </c>
      <c r="J246" s="45">
        <v>30161</v>
      </c>
      <c r="K246" s="46">
        <v>298</v>
      </c>
      <c r="L246" s="46">
        <f t="shared" si="45"/>
        <v>30459</v>
      </c>
      <c r="M246" s="47">
        <f t="shared" si="46"/>
        <v>669.87581</v>
      </c>
      <c r="N246" s="47">
        <f t="shared" si="47"/>
        <v>72.413999999999987</v>
      </c>
      <c r="O246" s="47">
        <f t="shared" si="50"/>
        <v>742.28980999999999</v>
      </c>
      <c r="P246" s="48">
        <f t="shared" si="48"/>
        <v>5428.9789051708276</v>
      </c>
      <c r="Q246" s="48">
        <f t="shared" si="51"/>
        <v>530.45785964001038</v>
      </c>
      <c r="R246" s="48">
        <f t="shared" si="52"/>
        <v>5959.4367648108382</v>
      </c>
      <c r="S246" s="35">
        <v>4.5558578524575086</v>
      </c>
      <c r="T246" s="36">
        <f t="shared" si="53"/>
        <v>3381.766859687692</v>
      </c>
      <c r="U246" s="36">
        <f t="shared" si="49"/>
        <v>9341.2036244985302</v>
      </c>
      <c r="V246" s="37" t="s">
        <v>161</v>
      </c>
      <c r="W246" s="38">
        <f t="shared" si="57"/>
        <v>41973</v>
      </c>
      <c r="X246" s="38">
        <f t="shared" si="57"/>
        <v>41993</v>
      </c>
      <c r="Y246" s="39">
        <v>33</v>
      </c>
    </row>
    <row r="247" spans="1:25" ht="15" customHeight="1" x14ac:dyDescent="0.25">
      <c r="B247" s="26" t="s">
        <v>442</v>
      </c>
      <c r="C247" s="27">
        <v>310</v>
      </c>
      <c r="D247" s="28" t="s">
        <v>472</v>
      </c>
      <c r="E247" s="26" t="s">
        <v>473</v>
      </c>
      <c r="F247" s="40" t="s">
        <v>95</v>
      </c>
      <c r="G247" s="40" t="s">
        <v>34</v>
      </c>
      <c r="H247" s="45">
        <v>960</v>
      </c>
      <c r="I247" s="45">
        <v>5842</v>
      </c>
      <c r="J247" s="45">
        <v>6802</v>
      </c>
      <c r="K247" s="46">
        <v>166</v>
      </c>
      <c r="L247" s="46">
        <f t="shared" si="45"/>
        <v>6968</v>
      </c>
      <c r="M247" s="47">
        <f t="shared" si="46"/>
        <v>151.07241999999999</v>
      </c>
      <c r="N247" s="47">
        <f t="shared" si="47"/>
        <v>40.337999999999994</v>
      </c>
      <c r="O247" s="47">
        <f t="shared" si="50"/>
        <v>191.41041999999999</v>
      </c>
      <c r="P247" s="48">
        <f t="shared" si="48"/>
        <v>1224.3597530908116</v>
      </c>
      <c r="Q247" s="48">
        <f t="shared" si="51"/>
        <v>295.48994865852927</v>
      </c>
      <c r="R247" s="48">
        <f t="shared" si="52"/>
        <v>1519.849701749341</v>
      </c>
      <c r="S247" s="35">
        <v>4.5558578524575086</v>
      </c>
      <c r="T247" s="36">
        <f t="shared" si="53"/>
        <v>872.03866499918968</v>
      </c>
      <c r="U247" s="36">
        <f t="shared" si="49"/>
        <v>2391.8883667485306</v>
      </c>
      <c r="V247" s="37" t="s">
        <v>161</v>
      </c>
      <c r="W247" s="38">
        <f t="shared" si="57"/>
        <v>41973</v>
      </c>
      <c r="X247" s="38">
        <f t="shared" si="57"/>
        <v>41993</v>
      </c>
      <c r="Y247" s="39">
        <v>33</v>
      </c>
    </row>
    <row r="248" spans="1:25" s="5" customFormat="1" ht="15" customHeight="1" x14ac:dyDescent="0.25">
      <c r="A248" s="66"/>
      <c r="B248" s="26" t="s">
        <v>442</v>
      </c>
      <c r="C248" s="27">
        <v>308</v>
      </c>
      <c r="D248" s="28" t="s">
        <v>474</v>
      </c>
      <c r="E248" s="26" t="s">
        <v>475</v>
      </c>
      <c r="F248" s="40" t="s">
        <v>95</v>
      </c>
      <c r="G248" s="40" t="s">
        <v>34</v>
      </c>
      <c r="H248" s="45">
        <v>690</v>
      </c>
      <c r="I248" s="45">
        <v>4982</v>
      </c>
      <c r="J248" s="45">
        <v>5672</v>
      </c>
      <c r="K248" s="46">
        <v>107</v>
      </c>
      <c r="L248" s="46">
        <f t="shared" si="45"/>
        <v>5779</v>
      </c>
      <c r="M248" s="47">
        <f t="shared" si="46"/>
        <v>125.97512</v>
      </c>
      <c r="N248" s="47">
        <f t="shared" si="47"/>
        <v>26.000999999999998</v>
      </c>
      <c r="O248" s="47">
        <f t="shared" si="50"/>
        <v>151.97612000000001</v>
      </c>
      <c r="P248" s="48">
        <f t="shared" si="48"/>
        <v>1020.9597941092449</v>
      </c>
      <c r="Q248" s="48">
        <f t="shared" si="51"/>
        <v>190.46641268953391</v>
      </c>
      <c r="R248" s="48">
        <f t="shared" si="52"/>
        <v>1211.4262067987788</v>
      </c>
      <c r="S248" s="35">
        <v>4.5558578524575086</v>
      </c>
      <c r="T248" s="36">
        <f t="shared" si="53"/>
        <v>692.38159968802472</v>
      </c>
      <c r="U248" s="36">
        <f t="shared" si="49"/>
        <v>1903.8078064868037</v>
      </c>
      <c r="V248" s="37" t="s">
        <v>161</v>
      </c>
      <c r="W248" s="38">
        <f t="shared" si="57"/>
        <v>41973</v>
      </c>
      <c r="X248" s="38">
        <f t="shared" si="57"/>
        <v>41993</v>
      </c>
      <c r="Y248" s="39">
        <v>18</v>
      </c>
    </row>
    <row r="249" spans="1:25" ht="15" customHeight="1" x14ac:dyDescent="0.25">
      <c r="B249" s="18" t="s">
        <v>476</v>
      </c>
      <c r="C249" s="19"/>
      <c r="D249" s="18"/>
      <c r="E249" s="18" t="s">
        <v>423</v>
      </c>
      <c r="F249" s="19" t="s">
        <v>33</v>
      </c>
      <c r="G249" s="19" t="s">
        <v>34</v>
      </c>
      <c r="H249" s="20">
        <f>SUM(H250:H260)</f>
        <v>16406</v>
      </c>
      <c r="I249" s="20">
        <f>SUM(I250:I260)</f>
        <v>78500</v>
      </c>
      <c r="J249" s="20">
        <v>94916</v>
      </c>
      <c r="K249" s="20">
        <v>1834</v>
      </c>
      <c r="L249" s="20">
        <f t="shared" si="45"/>
        <v>96750</v>
      </c>
      <c r="M249" s="21">
        <f t="shared" si="46"/>
        <v>2108.0843599999998</v>
      </c>
      <c r="N249" s="21">
        <f t="shared" si="47"/>
        <v>445.66199999999992</v>
      </c>
      <c r="O249" s="21">
        <f t="shared" si="50"/>
        <v>2553.7463599999996</v>
      </c>
      <c r="P249" s="22">
        <f t="shared" si="48"/>
        <v>17084.876554596805</v>
      </c>
      <c r="Q249" s="22">
        <f t="shared" si="51"/>
        <v>3264.6299146972451</v>
      </c>
      <c r="R249" s="22">
        <f t="shared" si="52"/>
        <v>20349.50646929405</v>
      </c>
      <c r="S249" s="23">
        <v>4.3000002553111818</v>
      </c>
      <c r="T249" s="24">
        <f t="shared" si="53"/>
        <v>10981.109999999999</v>
      </c>
      <c r="U249" s="24">
        <f t="shared" si="49"/>
        <v>31330.616469294051</v>
      </c>
      <c r="V249" s="25"/>
      <c r="W249" s="25"/>
      <c r="X249" s="25"/>
      <c r="Y249" s="20">
        <v>346</v>
      </c>
    </row>
    <row r="250" spans="1:25" ht="15" customHeight="1" x14ac:dyDescent="0.25">
      <c r="B250" s="26" t="s">
        <v>476</v>
      </c>
      <c r="C250" s="27">
        <v>300</v>
      </c>
      <c r="D250" s="28" t="s">
        <v>477</v>
      </c>
      <c r="E250" s="26" t="s">
        <v>478</v>
      </c>
      <c r="F250" s="40" t="s">
        <v>33</v>
      </c>
      <c r="G250" s="40" t="s">
        <v>34</v>
      </c>
      <c r="H250" s="39">
        <v>0</v>
      </c>
      <c r="I250" s="39">
        <v>0</v>
      </c>
      <c r="J250" s="39">
        <v>10</v>
      </c>
      <c r="K250" s="50">
        <v>10</v>
      </c>
      <c r="L250" s="50">
        <f t="shared" si="45"/>
        <v>20</v>
      </c>
      <c r="M250" s="51">
        <f t="shared" si="46"/>
        <v>0.22210000000000002</v>
      </c>
      <c r="N250" s="51">
        <f t="shared" si="47"/>
        <v>2.4299999999999997</v>
      </c>
      <c r="O250" s="51">
        <f t="shared" si="50"/>
        <v>2.6520999999999999</v>
      </c>
      <c r="P250" s="52">
        <f t="shared" si="48"/>
        <v>1.7999996370050155</v>
      </c>
      <c r="Q250" s="52">
        <f t="shared" si="51"/>
        <v>17.800599316778872</v>
      </c>
      <c r="R250" s="52">
        <f t="shared" si="52"/>
        <v>19.600598953783887</v>
      </c>
      <c r="S250" s="35">
        <v>4.3000002553111818</v>
      </c>
      <c r="T250" s="36">
        <f t="shared" si="53"/>
        <v>11.404030677110784</v>
      </c>
      <c r="U250" s="36">
        <f t="shared" si="49"/>
        <v>31.004629630894669</v>
      </c>
      <c r="V250" s="37" t="s">
        <v>37</v>
      </c>
      <c r="W250" s="38">
        <f t="shared" ref="W250:X260" si="58">+V250+20</f>
        <v>41968</v>
      </c>
      <c r="X250" s="38">
        <f t="shared" si="58"/>
        <v>41988</v>
      </c>
      <c r="Y250" s="39">
        <v>0</v>
      </c>
    </row>
    <row r="251" spans="1:25" ht="15" customHeight="1" x14ac:dyDescent="0.25">
      <c r="B251" s="26" t="s">
        <v>476</v>
      </c>
      <c r="C251" s="27">
        <v>302</v>
      </c>
      <c r="D251" s="28" t="s">
        <v>479</v>
      </c>
      <c r="E251" s="26" t="s">
        <v>480</v>
      </c>
      <c r="F251" s="40" t="s">
        <v>33</v>
      </c>
      <c r="G251" s="40" t="s">
        <v>34</v>
      </c>
      <c r="H251" s="45">
        <v>947</v>
      </c>
      <c r="I251" s="45">
        <v>4346</v>
      </c>
      <c r="J251" s="45">
        <v>5293</v>
      </c>
      <c r="K251" s="46">
        <v>132</v>
      </c>
      <c r="L251" s="46">
        <f t="shared" si="45"/>
        <v>5425</v>
      </c>
      <c r="M251" s="47">
        <f t="shared" si="46"/>
        <v>117.55753</v>
      </c>
      <c r="N251" s="47">
        <f t="shared" si="47"/>
        <v>32.075999999999993</v>
      </c>
      <c r="O251" s="47">
        <f t="shared" si="50"/>
        <v>149.63353000000001</v>
      </c>
      <c r="P251" s="48">
        <f t="shared" si="48"/>
        <v>952.73980786675475</v>
      </c>
      <c r="Q251" s="48">
        <f t="shared" si="51"/>
        <v>234.96791098148111</v>
      </c>
      <c r="R251" s="48">
        <f t="shared" si="52"/>
        <v>1187.7077188482358</v>
      </c>
      <c r="S251" s="35">
        <v>4.3000002553111818</v>
      </c>
      <c r="T251" s="36">
        <f t="shared" si="53"/>
        <v>643.42421720311336</v>
      </c>
      <c r="U251" s="36">
        <f t="shared" si="49"/>
        <v>1831.1319360513492</v>
      </c>
      <c r="V251" s="37" t="s">
        <v>37</v>
      </c>
      <c r="W251" s="38">
        <f t="shared" si="58"/>
        <v>41968</v>
      </c>
      <c r="X251" s="38">
        <f t="shared" si="58"/>
        <v>41988</v>
      </c>
      <c r="Y251" s="39">
        <v>27</v>
      </c>
    </row>
    <row r="252" spans="1:25" ht="15" customHeight="1" x14ac:dyDescent="0.25">
      <c r="B252" s="26" t="s">
        <v>476</v>
      </c>
      <c r="C252" s="27">
        <v>301</v>
      </c>
      <c r="D252" s="28" t="s">
        <v>481</v>
      </c>
      <c r="E252" s="26" t="s">
        <v>482</v>
      </c>
      <c r="F252" s="40" t="s">
        <v>33</v>
      </c>
      <c r="G252" s="40" t="s">
        <v>34</v>
      </c>
      <c r="H252" s="45">
        <v>724</v>
      </c>
      <c r="I252" s="45">
        <v>3007</v>
      </c>
      <c r="J252" s="45">
        <v>3731</v>
      </c>
      <c r="K252" s="46">
        <v>94</v>
      </c>
      <c r="L252" s="46">
        <f t="shared" si="45"/>
        <v>3825</v>
      </c>
      <c r="M252" s="47">
        <f t="shared" si="46"/>
        <v>82.86551</v>
      </c>
      <c r="N252" s="47">
        <f t="shared" si="47"/>
        <v>22.841999999999995</v>
      </c>
      <c r="O252" s="47">
        <f t="shared" si="50"/>
        <v>105.70751</v>
      </c>
      <c r="P252" s="48">
        <f t="shared" si="48"/>
        <v>671.57986456657136</v>
      </c>
      <c r="Q252" s="48">
        <f t="shared" si="51"/>
        <v>167.32563357772139</v>
      </c>
      <c r="R252" s="48">
        <f t="shared" si="52"/>
        <v>838.90549814429278</v>
      </c>
      <c r="S252" s="35">
        <v>4.3000002553111818</v>
      </c>
      <c r="T252" s="36">
        <f t="shared" si="53"/>
        <v>454.54231998830932</v>
      </c>
      <c r="U252" s="36">
        <f t="shared" si="49"/>
        <v>1293.4478181326022</v>
      </c>
      <c r="V252" s="37" t="s">
        <v>37</v>
      </c>
      <c r="W252" s="38">
        <f t="shared" si="58"/>
        <v>41968</v>
      </c>
      <c r="X252" s="38">
        <f t="shared" si="58"/>
        <v>41988</v>
      </c>
      <c r="Y252" s="39">
        <v>20</v>
      </c>
    </row>
    <row r="253" spans="1:25" ht="15" customHeight="1" x14ac:dyDescent="0.25">
      <c r="B253" s="26" t="s">
        <v>476</v>
      </c>
      <c r="C253" s="27">
        <v>302</v>
      </c>
      <c r="D253" s="28" t="s">
        <v>479</v>
      </c>
      <c r="E253" s="26" t="s">
        <v>483</v>
      </c>
      <c r="F253" s="40" t="s">
        <v>33</v>
      </c>
      <c r="G253" s="40" t="s">
        <v>34</v>
      </c>
      <c r="H253" s="45">
        <v>614</v>
      </c>
      <c r="I253" s="45">
        <v>2596</v>
      </c>
      <c r="J253" s="45">
        <v>3210</v>
      </c>
      <c r="K253" s="46">
        <v>82</v>
      </c>
      <c r="L253" s="46">
        <f t="shared" si="45"/>
        <v>3292</v>
      </c>
      <c r="M253" s="47">
        <f t="shared" si="46"/>
        <v>71.2941</v>
      </c>
      <c r="N253" s="47">
        <f t="shared" si="47"/>
        <v>19.925999999999998</v>
      </c>
      <c r="O253" s="47">
        <f t="shared" si="50"/>
        <v>91.220100000000002</v>
      </c>
      <c r="P253" s="48">
        <f t="shared" si="48"/>
        <v>577.79988347861001</v>
      </c>
      <c r="Q253" s="48">
        <f t="shared" si="51"/>
        <v>145.96491439758674</v>
      </c>
      <c r="R253" s="48">
        <f t="shared" si="52"/>
        <v>723.76479787619678</v>
      </c>
      <c r="S253" s="35">
        <v>4.3000002553111818</v>
      </c>
      <c r="T253" s="36">
        <f t="shared" si="53"/>
        <v>392.24645328951152</v>
      </c>
      <c r="U253" s="36">
        <f t="shared" si="49"/>
        <v>1116.0112511657082</v>
      </c>
      <c r="V253" s="37" t="s">
        <v>37</v>
      </c>
      <c r="W253" s="38">
        <f t="shared" si="58"/>
        <v>41968</v>
      </c>
      <c r="X253" s="38">
        <f t="shared" si="58"/>
        <v>41988</v>
      </c>
      <c r="Y253" s="39">
        <v>16</v>
      </c>
    </row>
    <row r="254" spans="1:25" ht="15" customHeight="1" x14ac:dyDescent="0.25">
      <c r="B254" s="26" t="s">
        <v>476</v>
      </c>
      <c r="C254" s="27">
        <v>305</v>
      </c>
      <c r="D254" s="28" t="s">
        <v>484</v>
      </c>
      <c r="E254" s="26" t="s">
        <v>485</v>
      </c>
      <c r="F254" s="40" t="s">
        <v>33</v>
      </c>
      <c r="G254" s="40" t="s">
        <v>34</v>
      </c>
      <c r="H254" s="45">
        <v>1237</v>
      </c>
      <c r="I254" s="45">
        <v>5322</v>
      </c>
      <c r="J254" s="45">
        <v>6559</v>
      </c>
      <c r="K254" s="46">
        <v>176</v>
      </c>
      <c r="L254" s="46">
        <f t="shared" si="45"/>
        <v>6735</v>
      </c>
      <c r="M254" s="47">
        <f t="shared" si="46"/>
        <v>145.67538999999999</v>
      </c>
      <c r="N254" s="47">
        <f t="shared" si="47"/>
        <v>42.767999999999994</v>
      </c>
      <c r="O254" s="47">
        <f t="shared" si="50"/>
        <v>188.44338999999999</v>
      </c>
      <c r="P254" s="48">
        <f t="shared" si="48"/>
        <v>1180.6197619115896</v>
      </c>
      <c r="Q254" s="48">
        <f t="shared" si="51"/>
        <v>313.29054797530813</v>
      </c>
      <c r="R254" s="48">
        <f t="shared" si="52"/>
        <v>1493.9103098868977</v>
      </c>
      <c r="S254" s="35">
        <v>4.3000002553111818</v>
      </c>
      <c r="T254" s="36">
        <f t="shared" si="53"/>
        <v>810.30662511170453</v>
      </c>
      <c r="U254" s="36">
        <f t="shared" si="49"/>
        <v>2304.2169349986025</v>
      </c>
      <c r="V254" s="37" t="s">
        <v>37</v>
      </c>
      <c r="W254" s="38">
        <f t="shared" si="58"/>
        <v>41968</v>
      </c>
      <c r="X254" s="38">
        <f t="shared" si="58"/>
        <v>41988</v>
      </c>
      <c r="Y254" s="39">
        <v>37</v>
      </c>
    </row>
    <row r="255" spans="1:25" ht="15" customHeight="1" x14ac:dyDescent="0.25">
      <c r="B255" s="26" t="s">
        <v>476</v>
      </c>
      <c r="C255" s="27">
        <v>302</v>
      </c>
      <c r="D255" s="28" t="s">
        <v>479</v>
      </c>
      <c r="E255" s="26" t="s">
        <v>486</v>
      </c>
      <c r="F255" s="40" t="s">
        <v>33</v>
      </c>
      <c r="G255" s="40" t="s">
        <v>34</v>
      </c>
      <c r="H255" s="45">
        <v>1466</v>
      </c>
      <c r="I255" s="45">
        <v>6373</v>
      </c>
      <c r="J255" s="45">
        <v>7839</v>
      </c>
      <c r="K255" s="46">
        <v>165</v>
      </c>
      <c r="L255" s="46">
        <f t="shared" si="45"/>
        <v>8004</v>
      </c>
      <c r="M255" s="47">
        <f t="shared" si="46"/>
        <v>174.10419000000002</v>
      </c>
      <c r="N255" s="47">
        <f t="shared" si="47"/>
        <v>40.094999999999992</v>
      </c>
      <c r="O255" s="47">
        <f t="shared" si="50"/>
        <v>214.19919000000002</v>
      </c>
      <c r="P255" s="48">
        <f t="shared" si="48"/>
        <v>1411.0197154482316</v>
      </c>
      <c r="Q255" s="48">
        <f t="shared" si="51"/>
        <v>293.70988872685137</v>
      </c>
      <c r="R255" s="48">
        <f t="shared" si="52"/>
        <v>1704.7296041750831</v>
      </c>
      <c r="S255" s="35">
        <v>4.3000002553111818</v>
      </c>
      <c r="T255" s="36">
        <f t="shared" si="53"/>
        <v>921.05657168744835</v>
      </c>
      <c r="U255" s="36">
        <f t="shared" si="49"/>
        <v>2625.7861758625313</v>
      </c>
      <c r="V255" s="37" t="s">
        <v>37</v>
      </c>
      <c r="W255" s="38">
        <f t="shared" si="58"/>
        <v>41968</v>
      </c>
      <c r="X255" s="38">
        <f t="shared" si="58"/>
        <v>41988</v>
      </c>
      <c r="Y255" s="39">
        <v>32</v>
      </c>
    </row>
    <row r="256" spans="1:25" ht="15" customHeight="1" x14ac:dyDescent="0.25">
      <c r="B256" s="26" t="s">
        <v>476</v>
      </c>
      <c r="C256" s="27">
        <v>300</v>
      </c>
      <c r="D256" s="28" t="s">
        <v>477</v>
      </c>
      <c r="E256" s="26" t="s">
        <v>487</v>
      </c>
      <c r="F256" s="40" t="s">
        <v>33</v>
      </c>
      <c r="G256" s="40" t="s">
        <v>34</v>
      </c>
      <c r="H256" s="45">
        <v>3120</v>
      </c>
      <c r="I256" s="45">
        <v>15732</v>
      </c>
      <c r="J256" s="45">
        <v>18852</v>
      </c>
      <c r="K256" s="46">
        <v>336</v>
      </c>
      <c r="L256" s="46">
        <f t="shared" si="45"/>
        <v>19188</v>
      </c>
      <c r="M256" s="47">
        <f t="shared" si="46"/>
        <v>418.70292000000001</v>
      </c>
      <c r="N256" s="47">
        <f t="shared" si="47"/>
        <v>81.647999999999982</v>
      </c>
      <c r="O256" s="47">
        <f t="shared" si="50"/>
        <v>500.35091999999997</v>
      </c>
      <c r="P256" s="48">
        <f t="shared" si="48"/>
        <v>3393.3593156818556</v>
      </c>
      <c r="Q256" s="48">
        <f t="shared" si="51"/>
        <v>598.10013704377002</v>
      </c>
      <c r="R256" s="48">
        <f t="shared" si="52"/>
        <v>3991.4594527256259</v>
      </c>
      <c r="S256" s="35">
        <v>4.3000002553111818</v>
      </c>
      <c r="T256" s="36">
        <f t="shared" si="53"/>
        <v>2151.5090837451844</v>
      </c>
      <c r="U256" s="36">
        <f t="shared" si="49"/>
        <v>6142.9685364708102</v>
      </c>
      <c r="V256" s="37" t="s">
        <v>37</v>
      </c>
      <c r="W256" s="38">
        <f t="shared" si="58"/>
        <v>41968</v>
      </c>
      <c r="X256" s="38">
        <f t="shared" si="58"/>
        <v>41988</v>
      </c>
      <c r="Y256" s="39">
        <v>66</v>
      </c>
    </row>
    <row r="257" spans="1:25" ht="15" customHeight="1" x14ac:dyDescent="0.25">
      <c r="B257" s="26" t="s">
        <v>476</v>
      </c>
      <c r="C257" s="27">
        <v>301</v>
      </c>
      <c r="D257" s="28" t="s">
        <v>481</v>
      </c>
      <c r="E257" s="26" t="s">
        <v>488</v>
      </c>
      <c r="F257" s="40" t="s">
        <v>33</v>
      </c>
      <c r="G257" s="40" t="s">
        <v>34</v>
      </c>
      <c r="H257" s="45">
        <v>1120</v>
      </c>
      <c r="I257" s="45">
        <v>4844</v>
      </c>
      <c r="J257" s="45">
        <v>5964</v>
      </c>
      <c r="K257" s="46">
        <v>133</v>
      </c>
      <c r="L257" s="46">
        <f t="shared" si="45"/>
        <v>6097</v>
      </c>
      <c r="M257" s="47">
        <f t="shared" si="46"/>
        <v>132.46044000000001</v>
      </c>
      <c r="N257" s="47">
        <f t="shared" si="47"/>
        <v>32.318999999999996</v>
      </c>
      <c r="O257" s="47">
        <f t="shared" si="50"/>
        <v>164.77943999999999</v>
      </c>
      <c r="P257" s="48">
        <f t="shared" si="48"/>
        <v>1073.5197835097913</v>
      </c>
      <c r="Q257" s="48">
        <f t="shared" si="51"/>
        <v>236.74797091315898</v>
      </c>
      <c r="R257" s="48">
        <f t="shared" si="52"/>
        <v>1310.2677544229502</v>
      </c>
      <c r="S257" s="35">
        <v>4.3000002553111818</v>
      </c>
      <c r="T257" s="36">
        <f t="shared" si="53"/>
        <v>708.55163407003351</v>
      </c>
      <c r="U257" s="36">
        <f t="shared" si="49"/>
        <v>2018.8193884929838</v>
      </c>
      <c r="V257" s="37" t="s">
        <v>37</v>
      </c>
      <c r="W257" s="38">
        <f t="shared" si="58"/>
        <v>41968</v>
      </c>
      <c r="X257" s="38">
        <f t="shared" si="58"/>
        <v>41988</v>
      </c>
      <c r="Y257" s="39">
        <v>29</v>
      </c>
    </row>
    <row r="258" spans="1:25" ht="15" customHeight="1" x14ac:dyDescent="0.25">
      <c r="B258" s="26" t="s">
        <v>476</v>
      </c>
      <c r="C258" s="27">
        <v>300</v>
      </c>
      <c r="D258" s="28" t="s">
        <v>477</v>
      </c>
      <c r="E258" s="26" t="s">
        <v>489</v>
      </c>
      <c r="F258" s="40" t="s">
        <v>33</v>
      </c>
      <c r="G258" s="40" t="s">
        <v>34</v>
      </c>
      <c r="H258" s="45">
        <v>2710</v>
      </c>
      <c r="I258" s="45">
        <v>13730</v>
      </c>
      <c r="J258" s="45">
        <v>16440</v>
      </c>
      <c r="K258" s="46">
        <v>246</v>
      </c>
      <c r="L258" s="46">
        <f t="shared" si="45"/>
        <v>16686</v>
      </c>
      <c r="M258" s="47">
        <f t="shared" si="46"/>
        <v>365.13240000000002</v>
      </c>
      <c r="N258" s="47">
        <f t="shared" si="47"/>
        <v>59.777999999999992</v>
      </c>
      <c r="O258" s="47">
        <f t="shared" si="50"/>
        <v>424.91039999999998</v>
      </c>
      <c r="P258" s="48">
        <f t="shared" si="48"/>
        <v>2959.1994032362454</v>
      </c>
      <c r="Q258" s="48">
        <f t="shared" si="51"/>
        <v>437.89474319276025</v>
      </c>
      <c r="R258" s="48">
        <f t="shared" si="52"/>
        <v>3397.0941464290058</v>
      </c>
      <c r="S258" s="35">
        <v>4.3000002553111818</v>
      </c>
      <c r="T258" s="36">
        <f t="shared" si="53"/>
        <v>1827.1148284843764</v>
      </c>
      <c r="U258" s="36">
        <f t="shared" si="49"/>
        <v>5224.208974913382</v>
      </c>
      <c r="V258" s="37" t="s">
        <v>37</v>
      </c>
      <c r="W258" s="38">
        <f t="shared" si="58"/>
        <v>41968</v>
      </c>
      <c r="X258" s="38">
        <f t="shared" si="58"/>
        <v>41988</v>
      </c>
      <c r="Y258" s="39">
        <v>38</v>
      </c>
    </row>
    <row r="259" spans="1:25" ht="15" customHeight="1" x14ac:dyDescent="0.25">
      <c r="B259" s="26" t="s">
        <v>476</v>
      </c>
      <c r="C259" s="27">
        <v>301</v>
      </c>
      <c r="D259" s="28" t="s">
        <v>481</v>
      </c>
      <c r="E259" s="26" t="s">
        <v>490</v>
      </c>
      <c r="F259" s="40" t="s">
        <v>33</v>
      </c>
      <c r="G259" s="40" t="s">
        <v>34</v>
      </c>
      <c r="H259" s="45">
        <v>2985</v>
      </c>
      <c r="I259" s="45">
        <v>14666</v>
      </c>
      <c r="J259" s="45">
        <v>17651</v>
      </c>
      <c r="K259" s="46">
        <v>273</v>
      </c>
      <c r="L259" s="46">
        <f t="shared" si="45"/>
        <v>17924</v>
      </c>
      <c r="M259" s="47">
        <f t="shared" si="46"/>
        <v>392.02870999999999</v>
      </c>
      <c r="N259" s="47">
        <f t="shared" si="47"/>
        <v>66.338999999999984</v>
      </c>
      <c r="O259" s="47">
        <f t="shared" si="50"/>
        <v>458.36770999999999</v>
      </c>
      <c r="P259" s="48">
        <f t="shared" si="48"/>
        <v>3177.179359277553</v>
      </c>
      <c r="Q259" s="48">
        <f t="shared" si="51"/>
        <v>485.95636134806318</v>
      </c>
      <c r="R259" s="48">
        <f t="shared" si="52"/>
        <v>3663.1357206256162</v>
      </c>
      <c r="S259" s="35">
        <v>4.3000002553111818</v>
      </c>
      <c r="T259" s="36">
        <f t="shared" si="53"/>
        <v>1970.9812700264017</v>
      </c>
      <c r="U259" s="36">
        <f t="shared" si="49"/>
        <v>5634.1169906520181</v>
      </c>
      <c r="V259" s="37" t="s">
        <v>37</v>
      </c>
      <c r="W259" s="38">
        <f t="shared" si="58"/>
        <v>41968</v>
      </c>
      <c r="X259" s="38">
        <f t="shared" si="58"/>
        <v>41988</v>
      </c>
      <c r="Y259" s="39">
        <v>45</v>
      </c>
    </row>
    <row r="260" spans="1:25" s="5" customFormat="1" ht="15" customHeight="1" x14ac:dyDescent="0.25">
      <c r="A260" s="66"/>
      <c r="B260" s="26" t="s">
        <v>476</v>
      </c>
      <c r="C260" s="27">
        <v>303</v>
      </c>
      <c r="D260" s="28" t="s">
        <v>491</v>
      </c>
      <c r="E260" s="26" t="s">
        <v>492</v>
      </c>
      <c r="F260" s="40" t="s">
        <v>33</v>
      </c>
      <c r="G260" s="40" t="s">
        <v>34</v>
      </c>
      <c r="H260" s="45">
        <v>1483</v>
      </c>
      <c r="I260" s="45">
        <v>7884</v>
      </c>
      <c r="J260" s="45">
        <v>9367</v>
      </c>
      <c r="K260" s="46">
        <v>187</v>
      </c>
      <c r="L260" s="46">
        <f t="shared" si="45"/>
        <v>9554</v>
      </c>
      <c r="M260" s="47">
        <f t="shared" si="46"/>
        <v>208.04107000000002</v>
      </c>
      <c r="N260" s="47">
        <f t="shared" si="47"/>
        <v>45.440999999999995</v>
      </c>
      <c r="O260" s="47">
        <f t="shared" si="50"/>
        <v>253.48207000000002</v>
      </c>
      <c r="P260" s="48">
        <f t="shared" si="48"/>
        <v>1686.0596599825981</v>
      </c>
      <c r="Q260" s="48">
        <f t="shared" si="51"/>
        <v>332.87120722376488</v>
      </c>
      <c r="R260" s="48">
        <f t="shared" si="52"/>
        <v>2018.930867206363</v>
      </c>
      <c r="S260" s="35">
        <v>4.3000002553111818</v>
      </c>
      <c r="T260" s="36">
        <f t="shared" si="53"/>
        <v>1089.972965716807</v>
      </c>
      <c r="U260" s="36">
        <f t="shared" si="49"/>
        <v>3108.9038329231698</v>
      </c>
      <c r="V260" s="37" t="s">
        <v>37</v>
      </c>
      <c r="W260" s="38">
        <f t="shared" si="58"/>
        <v>41968</v>
      </c>
      <c r="X260" s="38">
        <f t="shared" si="58"/>
        <v>41988</v>
      </c>
      <c r="Y260" s="39">
        <v>36</v>
      </c>
    </row>
    <row r="261" spans="1:25" ht="15" customHeight="1" x14ac:dyDescent="0.25">
      <c r="B261" s="18" t="s">
        <v>493</v>
      </c>
      <c r="C261" s="19"/>
      <c r="D261" s="18"/>
      <c r="E261" s="18" t="s">
        <v>440</v>
      </c>
      <c r="F261" s="19" t="s">
        <v>115</v>
      </c>
      <c r="G261" s="19" t="s">
        <v>34</v>
      </c>
      <c r="H261" s="20">
        <f>SUM(H262:H266)</f>
        <v>4910</v>
      </c>
      <c r="I261" s="20">
        <f>SUM(I262:I266)</f>
        <v>23542</v>
      </c>
      <c r="J261" s="20">
        <v>28452</v>
      </c>
      <c r="K261" s="20">
        <v>520</v>
      </c>
      <c r="L261" s="20">
        <f t="shared" si="45"/>
        <v>28972</v>
      </c>
      <c r="M261" s="21">
        <f t="shared" si="46"/>
        <v>631.91892000000007</v>
      </c>
      <c r="N261" s="21">
        <f t="shared" si="47"/>
        <v>126.35999999999999</v>
      </c>
      <c r="O261" s="21">
        <f t="shared" si="50"/>
        <v>758.27892000000008</v>
      </c>
      <c r="P261" s="22">
        <f t="shared" si="48"/>
        <v>5121.3589672066701</v>
      </c>
      <c r="Q261" s="22">
        <f t="shared" si="51"/>
        <v>925.63116447250127</v>
      </c>
      <c r="R261" s="22">
        <f t="shared" si="52"/>
        <v>6046.9901316791711</v>
      </c>
      <c r="S261" s="23">
        <v>7.4979962758555319</v>
      </c>
      <c r="T261" s="24">
        <f t="shared" si="53"/>
        <v>5685.5725182197557</v>
      </c>
      <c r="U261" s="24">
        <f t="shared" si="49"/>
        <v>11732.562649898926</v>
      </c>
      <c r="V261" s="25"/>
      <c r="W261" s="25"/>
      <c r="X261" s="25"/>
      <c r="Y261" s="20">
        <v>84</v>
      </c>
    </row>
    <row r="262" spans="1:25" ht="15" customHeight="1" x14ac:dyDescent="0.25">
      <c r="B262" s="26" t="s">
        <v>493</v>
      </c>
      <c r="C262" s="27">
        <v>300</v>
      </c>
      <c r="D262" s="28" t="s">
        <v>494</v>
      </c>
      <c r="E262" s="26" t="s">
        <v>495</v>
      </c>
      <c r="F262" s="40" t="s">
        <v>115</v>
      </c>
      <c r="G262" s="40" t="s">
        <v>34</v>
      </c>
      <c r="H262" s="39">
        <v>0</v>
      </c>
      <c r="I262" s="39">
        <v>0</v>
      </c>
      <c r="J262" s="39">
        <v>0</v>
      </c>
      <c r="K262" s="50">
        <v>0</v>
      </c>
      <c r="L262" s="50">
        <f t="shared" si="45"/>
        <v>0</v>
      </c>
      <c r="M262" s="51">
        <f t="shared" si="46"/>
        <v>0</v>
      </c>
      <c r="N262" s="51">
        <f t="shared" si="47"/>
        <v>0</v>
      </c>
      <c r="O262" s="51">
        <f t="shared" si="50"/>
        <v>0</v>
      </c>
      <c r="P262" s="52">
        <f t="shared" si="48"/>
        <v>0</v>
      </c>
      <c r="Q262" s="52">
        <f t="shared" si="51"/>
        <v>0</v>
      </c>
      <c r="R262" s="52">
        <f t="shared" si="52"/>
        <v>0</v>
      </c>
      <c r="S262" s="35">
        <v>7.4979962758555319</v>
      </c>
      <c r="T262" s="36">
        <f t="shared" si="53"/>
        <v>0</v>
      </c>
      <c r="U262" s="36">
        <f t="shared" si="49"/>
        <v>0</v>
      </c>
      <c r="V262" s="37" t="s">
        <v>404</v>
      </c>
      <c r="W262" s="38"/>
      <c r="X262" s="38">
        <f>+V262+30</f>
        <v>41968</v>
      </c>
      <c r="Y262" s="39">
        <v>0</v>
      </c>
    </row>
    <row r="263" spans="1:25" ht="15" customHeight="1" x14ac:dyDescent="0.25">
      <c r="B263" s="26" t="s">
        <v>493</v>
      </c>
      <c r="C263" s="27">
        <v>300</v>
      </c>
      <c r="D263" s="28" t="s">
        <v>494</v>
      </c>
      <c r="E263" s="26" t="s">
        <v>496</v>
      </c>
      <c r="F263" s="40" t="s">
        <v>115</v>
      </c>
      <c r="G263" s="40" t="s">
        <v>34</v>
      </c>
      <c r="H263" s="39">
        <v>94</v>
      </c>
      <c r="I263" s="39">
        <v>486</v>
      </c>
      <c r="J263" s="39">
        <v>580</v>
      </c>
      <c r="K263" s="46">
        <v>52</v>
      </c>
      <c r="L263" s="46">
        <f t="shared" si="45"/>
        <v>632</v>
      </c>
      <c r="M263" s="47">
        <f t="shared" si="46"/>
        <v>12.8818</v>
      </c>
      <c r="N263" s="47">
        <f t="shared" si="47"/>
        <v>12.635999999999997</v>
      </c>
      <c r="O263" s="47">
        <f t="shared" si="50"/>
        <v>25.517799999999998</v>
      </c>
      <c r="P263" s="48">
        <f t="shared" si="48"/>
        <v>104.3999789462909</v>
      </c>
      <c r="Q263" s="48">
        <f t="shared" si="51"/>
        <v>92.563116447250124</v>
      </c>
      <c r="R263" s="48">
        <f t="shared" si="52"/>
        <v>196.96309539354104</v>
      </c>
      <c r="S263" s="35">
        <v>7.4979962758555319</v>
      </c>
      <c r="T263" s="36">
        <f t="shared" si="53"/>
        <v>191.33236936802626</v>
      </c>
      <c r="U263" s="36">
        <f t="shared" si="49"/>
        <v>388.2954647615673</v>
      </c>
      <c r="V263" s="37" t="s">
        <v>404</v>
      </c>
      <c r="W263" s="38"/>
      <c r="X263" s="38">
        <f>+V263+30</f>
        <v>41968</v>
      </c>
      <c r="Y263" s="39">
        <v>11</v>
      </c>
    </row>
    <row r="264" spans="1:25" ht="15" customHeight="1" x14ac:dyDescent="0.25">
      <c r="B264" s="26" t="s">
        <v>493</v>
      </c>
      <c r="C264" s="27">
        <v>300</v>
      </c>
      <c r="D264" s="28" t="s">
        <v>494</v>
      </c>
      <c r="E264" s="26" t="s">
        <v>497</v>
      </c>
      <c r="F264" s="40" t="s">
        <v>115</v>
      </c>
      <c r="G264" s="40" t="s">
        <v>34</v>
      </c>
      <c r="H264" s="39">
        <v>147</v>
      </c>
      <c r="I264" s="39">
        <v>615</v>
      </c>
      <c r="J264" s="39">
        <v>762</v>
      </c>
      <c r="K264" s="46">
        <v>46</v>
      </c>
      <c r="L264" s="46">
        <f t="shared" si="45"/>
        <v>808</v>
      </c>
      <c r="M264" s="47">
        <f t="shared" si="46"/>
        <v>16.924019999999999</v>
      </c>
      <c r="N264" s="47">
        <f t="shared" si="47"/>
        <v>11.177999999999999</v>
      </c>
      <c r="O264" s="47">
        <f t="shared" si="50"/>
        <v>28.102019999999996</v>
      </c>
      <c r="P264" s="48">
        <f t="shared" si="48"/>
        <v>137.1599723397822</v>
      </c>
      <c r="Q264" s="48">
        <f t="shared" si="51"/>
        <v>81.882756857182812</v>
      </c>
      <c r="R264" s="48">
        <f t="shared" si="52"/>
        <v>219.04272919696501</v>
      </c>
      <c r="S264" s="35">
        <v>7.4979962758555319</v>
      </c>
      <c r="T264" s="36">
        <f t="shared" si="53"/>
        <v>210.70884130401765</v>
      </c>
      <c r="U264" s="36">
        <f t="shared" si="49"/>
        <v>429.75157050098267</v>
      </c>
      <c r="V264" s="37" t="s">
        <v>404</v>
      </c>
      <c r="W264" s="38"/>
      <c r="X264" s="38">
        <f>+V264+30</f>
        <v>41968</v>
      </c>
      <c r="Y264" s="39">
        <v>9</v>
      </c>
    </row>
    <row r="265" spans="1:25" ht="15" customHeight="1" x14ac:dyDescent="0.25">
      <c r="B265" s="26" t="s">
        <v>493</v>
      </c>
      <c r="C265" s="27">
        <v>300</v>
      </c>
      <c r="D265" s="28" t="s">
        <v>494</v>
      </c>
      <c r="E265" s="26" t="s">
        <v>498</v>
      </c>
      <c r="F265" s="40" t="s">
        <v>115</v>
      </c>
      <c r="G265" s="40" t="s">
        <v>34</v>
      </c>
      <c r="H265" s="39">
        <v>4551</v>
      </c>
      <c r="I265" s="39">
        <v>21985</v>
      </c>
      <c r="J265" s="39">
        <v>26536</v>
      </c>
      <c r="K265" s="46">
        <v>371</v>
      </c>
      <c r="L265" s="46">
        <f t="shared" si="45"/>
        <v>26907</v>
      </c>
      <c r="M265" s="47">
        <f t="shared" si="46"/>
        <v>589.36455999999998</v>
      </c>
      <c r="N265" s="47">
        <f t="shared" si="47"/>
        <v>90.152999999999992</v>
      </c>
      <c r="O265" s="47">
        <f t="shared" si="50"/>
        <v>679.51756</v>
      </c>
      <c r="P265" s="48">
        <f t="shared" si="48"/>
        <v>4776.4790367565092</v>
      </c>
      <c r="Q265" s="48">
        <f t="shared" si="51"/>
        <v>660.40223465249608</v>
      </c>
      <c r="R265" s="48">
        <f t="shared" si="52"/>
        <v>5436.8812714090054</v>
      </c>
      <c r="S265" s="35">
        <v>7.4979962758555319</v>
      </c>
      <c r="T265" s="36">
        <f t="shared" si="53"/>
        <v>5095.0201342584378</v>
      </c>
      <c r="U265" s="36">
        <f t="shared" si="49"/>
        <v>10531.901405667442</v>
      </c>
      <c r="V265" s="37" t="s">
        <v>404</v>
      </c>
      <c r="W265" s="38"/>
      <c r="X265" s="38">
        <f>+V265+30</f>
        <v>41968</v>
      </c>
      <c r="Y265" s="39">
        <v>54</v>
      </c>
    </row>
    <row r="266" spans="1:25" s="5" customFormat="1" ht="15" customHeight="1" x14ac:dyDescent="0.25">
      <c r="A266" s="66"/>
      <c r="B266" s="26" t="s">
        <v>493</v>
      </c>
      <c r="C266" s="27">
        <v>300</v>
      </c>
      <c r="D266" s="28" t="s">
        <v>494</v>
      </c>
      <c r="E266" s="26" t="s">
        <v>499</v>
      </c>
      <c r="F266" s="40" t="s">
        <v>115</v>
      </c>
      <c r="G266" s="40" t="s">
        <v>34</v>
      </c>
      <c r="H266" s="39">
        <v>118</v>
      </c>
      <c r="I266" s="39">
        <v>456</v>
      </c>
      <c r="J266" s="39">
        <v>574</v>
      </c>
      <c r="K266" s="46">
        <v>51</v>
      </c>
      <c r="L266" s="46">
        <f t="shared" ref="L266:L277" si="59">J266+K266</f>
        <v>625</v>
      </c>
      <c r="M266" s="47">
        <f t="shared" ref="M266:M277" si="60">(J266*$P$4)</f>
        <v>12.74854</v>
      </c>
      <c r="N266" s="47">
        <f t="shared" ref="N266:N277" si="61">(K266*$Q$4)</f>
        <v>12.392999999999999</v>
      </c>
      <c r="O266" s="47">
        <f t="shared" si="50"/>
        <v>25.141539999999999</v>
      </c>
      <c r="P266" s="48">
        <f t="shared" ref="P266:P277" si="62">J266*$P$5</f>
        <v>103.3199791640879</v>
      </c>
      <c r="Q266" s="48">
        <f t="shared" si="51"/>
        <v>90.783056515572241</v>
      </c>
      <c r="R266" s="48">
        <f t="shared" si="52"/>
        <v>194.10303567966014</v>
      </c>
      <c r="S266" s="35">
        <v>7.4979962758555319</v>
      </c>
      <c r="T266" s="36">
        <f t="shared" si="53"/>
        <v>188.51117328927288</v>
      </c>
      <c r="U266" s="36">
        <f t="shared" ref="U266:U278" si="63">T266+R266</f>
        <v>382.61420896893299</v>
      </c>
      <c r="V266" s="37" t="s">
        <v>404</v>
      </c>
      <c r="W266" s="38"/>
      <c r="X266" s="38">
        <f>+V266+30</f>
        <v>41968</v>
      </c>
      <c r="Y266" s="39">
        <v>10</v>
      </c>
    </row>
    <row r="267" spans="1:25" ht="15" customHeight="1" x14ac:dyDescent="0.25">
      <c r="B267" s="18" t="s">
        <v>500</v>
      </c>
      <c r="C267" s="19"/>
      <c r="D267" s="18"/>
      <c r="E267" s="18" t="s">
        <v>449</v>
      </c>
      <c r="F267" s="19" t="s">
        <v>292</v>
      </c>
      <c r="G267" s="19" t="s">
        <v>34</v>
      </c>
      <c r="H267" s="20">
        <f>SUM(H268:H271)</f>
        <v>3614</v>
      </c>
      <c r="I267" s="20">
        <f>SUM(I268:I271)</f>
        <v>18328</v>
      </c>
      <c r="J267" s="20">
        <v>21952</v>
      </c>
      <c r="K267" s="20">
        <v>377</v>
      </c>
      <c r="L267" s="20">
        <f t="shared" si="59"/>
        <v>22329</v>
      </c>
      <c r="M267" s="21">
        <f t="shared" si="60"/>
        <v>487.55392000000001</v>
      </c>
      <c r="N267" s="21">
        <f t="shared" si="61"/>
        <v>91.61099999999999</v>
      </c>
      <c r="O267" s="21">
        <f t="shared" ref="O267:O277" si="64">M267+N267</f>
        <v>579.16491999999994</v>
      </c>
      <c r="P267" s="22">
        <f t="shared" si="62"/>
        <v>3951.3592031534104</v>
      </c>
      <c r="Q267" s="22">
        <f t="shared" ref="Q267:Q277" si="65">K267*$Q$5</f>
        <v>671.08259424256346</v>
      </c>
      <c r="R267" s="22">
        <f t="shared" ref="R267:R278" si="66">P267+Q267</f>
        <v>4622.4417973959735</v>
      </c>
      <c r="S267" s="23">
        <v>4.6546672750828906</v>
      </c>
      <c r="T267" s="24">
        <f t="shared" ref="T267:T277" si="67">S267*O267</f>
        <v>2695.82</v>
      </c>
      <c r="U267" s="24">
        <f t="shared" si="63"/>
        <v>7318.2617973959732</v>
      </c>
      <c r="V267" s="25"/>
      <c r="W267" s="25"/>
      <c r="X267" s="25"/>
      <c r="Y267" s="20">
        <v>62</v>
      </c>
    </row>
    <row r="268" spans="1:25" ht="15" customHeight="1" x14ac:dyDescent="0.25">
      <c r="B268" s="26" t="s">
        <v>500</v>
      </c>
      <c r="C268" s="27">
        <v>300</v>
      </c>
      <c r="D268" s="28" t="s">
        <v>501</v>
      </c>
      <c r="E268" s="26" t="s">
        <v>502</v>
      </c>
      <c r="F268" s="40" t="s">
        <v>292</v>
      </c>
      <c r="G268" s="40" t="s">
        <v>34</v>
      </c>
      <c r="H268" s="39">
        <v>0</v>
      </c>
      <c r="I268" s="39">
        <v>0</v>
      </c>
      <c r="J268" s="39">
        <v>10</v>
      </c>
      <c r="K268" s="50">
        <v>10</v>
      </c>
      <c r="L268" s="50">
        <f t="shared" si="59"/>
        <v>20</v>
      </c>
      <c r="M268" s="51">
        <f t="shared" si="60"/>
        <v>0.22210000000000002</v>
      </c>
      <c r="N268" s="51">
        <f t="shared" si="61"/>
        <v>2.4299999999999997</v>
      </c>
      <c r="O268" s="51">
        <f t="shared" si="64"/>
        <v>2.6520999999999999</v>
      </c>
      <c r="P268" s="52">
        <f t="shared" si="62"/>
        <v>1.7999996370050155</v>
      </c>
      <c r="Q268" s="52">
        <f t="shared" si="65"/>
        <v>17.800599316778872</v>
      </c>
      <c r="R268" s="52">
        <f t="shared" si="66"/>
        <v>19.600598953783887</v>
      </c>
      <c r="S268" s="35">
        <v>4.6546672750828906</v>
      </c>
      <c r="T268" s="36">
        <f t="shared" si="67"/>
        <v>12.344643080247334</v>
      </c>
      <c r="U268" s="36">
        <f t="shared" si="63"/>
        <v>31.945242034031221</v>
      </c>
      <c r="V268" s="37" t="s">
        <v>37</v>
      </c>
      <c r="W268" s="38">
        <f t="shared" ref="W268:X271" si="68">+V268+20</f>
        <v>41968</v>
      </c>
      <c r="X268" s="38">
        <f t="shared" si="68"/>
        <v>41988</v>
      </c>
      <c r="Y268" s="39">
        <v>0</v>
      </c>
    </row>
    <row r="269" spans="1:25" ht="15" customHeight="1" x14ac:dyDescent="0.25">
      <c r="B269" s="26" t="s">
        <v>500</v>
      </c>
      <c r="C269" s="27">
        <v>302</v>
      </c>
      <c r="D269" s="28" t="s">
        <v>503</v>
      </c>
      <c r="E269" s="26" t="s">
        <v>504</v>
      </c>
      <c r="F269" s="40" t="s">
        <v>292</v>
      </c>
      <c r="G269" s="40" t="s">
        <v>34</v>
      </c>
      <c r="H269" s="45">
        <v>486</v>
      </c>
      <c r="I269" s="45">
        <v>2484</v>
      </c>
      <c r="J269" s="45">
        <v>2970</v>
      </c>
      <c r="K269" s="46">
        <v>62</v>
      </c>
      <c r="L269" s="46">
        <f t="shared" si="59"/>
        <v>3032</v>
      </c>
      <c r="M269" s="47">
        <f t="shared" si="60"/>
        <v>65.963700000000003</v>
      </c>
      <c r="N269" s="47">
        <f t="shared" si="61"/>
        <v>15.065999999999997</v>
      </c>
      <c r="O269" s="47">
        <f t="shared" si="64"/>
        <v>81.029700000000005</v>
      </c>
      <c r="P269" s="48">
        <f t="shared" si="62"/>
        <v>534.59989219048964</v>
      </c>
      <c r="Q269" s="48">
        <f t="shared" si="65"/>
        <v>110.363715764029</v>
      </c>
      <c r="R269" s="48">
        <f t="shared" si="66"/>
        <v>644.96360795451869</v>
      </c>
      <c r="S269" s="35">
        <v>4.6546672750828906</v>
      </c>
      <c r="T269" s="36">
        <f t="shared" si="67"/>
        <v>377.16629289978414</v>
      </c>
      <c r="U269" s="36">
        <f t="shared" si="63"/>
        <v>1022.1299008543028</v>
      </c>
      <c r="V269" s="37" t="s">
        <v>37</v>
      </c>
      <c r="W269" s="38">
        <f t="shared" si="68"/>
        <v>41968</v>
      </c>
      <c r="X269" s="38">
        <f t="shared" si="68"/>
        <v>41988</v>
      </c>
      <c r="Y269" s="39">
        <v>14</v>
      </c>
    </row>
    <row r="270" spans="1:25" ht="15" customHeight="1" x14ac:dyDescent="0.25">
      <c r="B270" s="26" t="s">
        <v>500</v>
      </c>
      <c r="C270" s="27">
        <v>301</v>
      </c>
      <c r="D270" s="28" t="s">
        <v>505</v>
      </c>
      <c r="E270" s="26" t="s">
        <v>506</v>
      </c>
      <c r="F270" s="40" t="s">
        <v>292</v>
      </c>
      <c r="G270" s="40" t="s">
        <v>34</v>
      </c>
      <c r="H270" s="45">
        <v>2391</v>
      </c>
      <c r="I270" s="45">
        <v>12222</v>
      </c>
      <c r="J270" s="45">
        <v>14613</v>
      </c>
      <c r="K270" s="46">
        <v>229</v>
      </c>
      <c r="L270" s="46">
        <f t="shared" si="59"/>
        <v>14842</v>
      </c>
      <c r="M270" s="47">
        <f t="shared" si="60"/>
        <v>324.55473000000001</v>
      </c>
      <c r="N270" s="47">
        <f t="shared" si="61"/>
        <v>55.646999999999991</v>
      </c>
      <c r="O270" s="47">
        <f t="shared" si="64"/>
        <v>380.20173</v>
      </c>
      <c r="P270" s="48">
        <f t="shared" si="62"/>
        <v>2630.3394695554293</v>
      </c>
      <c r="Q270" s="48">
        <f t="shared" si="65"/>
        <v>407.63372435423616</v>
      </c>
      <c r="R270" s="48">
        <f t="shared" si="66"/>
        <v>3037.9731939096655</v>
      </c>
      <c r="S270" s="35">
        <v>4.6546672750828906</v>
      </c>
      <c r="T270" s="36">
        <f t="shared" si="67"/>
        <v>1769.7125505609008</v>
      </c>
      <c r="U270" s="36">
        <f t="shared" si="63"/>
        <v>4807.6857444705665</v>
      </c>
      <c r="V270" s="37" t="s">
        <v>37</v>
      </c>
      <c r="W270" s="38">
        <f t="shared" si="68"/>
        <v>41968</v>
      </c>
      <c r="X270" s="38">
        <f t="shared" si="68"/>
        <v>41988</v>
      </c>
      <c r="Y270" s="39">
        <v>37</v>
      </c>
    </row>
    <row r="271" spans="1:25" s="5" customFormat="1" ht="15" customHeight="1" x14ac:dyDescent="0.25">
      <c r="A271" s="66"/>
      <c r="B271" s="26" t="s">
        <v>500</v>
      </c>
      <c r="C271" s="27">
        <v>303</v>
      </c>
      <c r="D271" s="28" t="s">
        <v>507</v>
      </c>
      <c r="E271" s="26" t="s">
        <v>508</v>
      </c>
      <c r="F271" s="40" t="s">
        <v>292</v>
      </c>
      <c r="G271" s="40" t="s">
        <v>34</v>
      </c>
      <c r="H271" s="45">
        <v>737</v>
      </c>
      <c r="I271" s="45">
        <v>3622</v>
      </c>
      <c r="J271" s="45">
        <v>4359</v>
      </c>
      <c r="K271" s="46">
        <v>76</v>
      </c>
      <c r="L271" s="46">
        <f t="shared" si="59"/>
        <v>4435</v>
      </c>
      <c r="M271" s="47">
        <f t="shared" si="60"/>
        <v>96.813389999999998</v>
      </c>
      <c r="N271" s="47">
        <f t="shared" si="61"/>
        <v>18.467999999999996</v>
      </c>
      <c r="O271" s="47">
        <f t="shared" si="64"/>
        <v>115.28138999999999</v>
      </c>
      <c r="P271" s="48">
        <f t="shared" si="62"/>
        <v>784.61984177048635</v>
      </c>
      <c r="Q271" s="48">
        <f t="shared" si="65"/>
        <v>135.28455480751941</v>
      </c>
      <c r="R271" s="48">
        <f t="shared" si="66"/>
        <v>919.90439657800573</v>
      </c>
      <c r="S271" s="35">
        <v>4.6546672750828906</v>
      </c>
      <c r="T271" s="36">
        <f t="shared" si="67"/>
        <v>536.59651345906798</v>
      </c>
      <c r="U271" s="36">
        <f t="shared" si="63"/>
        <v>1456.5009100370737</v>
      </c>
      <c r="V271" s="37" t="s">
        <v>37</v>
      </c>
      <c r="W271" s="38">
        <f t="shared" si="68"/>
        <v>41968</v>
      </c>
      <c r="X271" s="38">
        <f t="shared" si="68"/>
        <v>41988</v>
      </c>
      <c r="Y271" s="39">
        <v>11</v>
      </c>
    </row>
    <row r="272" spans="1:25" ht="15" customHeight="1" x14ac:dyDescent="0.25">
      <c r="B272" s="18" t="s">
        <v>509</v>
      </c>
      <c r="C272" s="19"/>
      <c r="D272" s="18"/>
      <c r="E272" s="18" t="s">
        <v>458</v>
      </c>
      <c r="F272" s="19" t="s">
        <v>50</v>
      </c>
      <c r="G272" s="19" t="s">
        <v>34</v>
      </c>
      <c r="H272" s="20">
        <f>SUM(H273:H277)</f>
        <v>10249</v>
      </c>
      <c r="I272" s="20">
        <f>SUM(I273:I277)</f>
        <v>44141</v>
      </c>
      <c r="J272" s="20">
        <v>54400</v>
      </c>
      <c r="K272" s="20">
        <v>1076</v>
      </c>
      <c r="L272" s="20">
        <f t="shared" si="59"/>
        <v>55476</v>
      </c>
      <c r="M272" s="21">
        <f t="shared" si="60"/>
        <v>1208.2239999999999</v>
      </c>
      <c r="N272" s="21">
        <f t="shared" si="61"/>
        <v>261.46799999999996</v>
      </c>
      <c r="O272" s="21">
        <f t="shared" si="64"/>
        <v>1469.692</v>
      </c>
      <c r="P272" s="22">
        <f t="shared" si="62"/>
        <v>9791.9980253072845</v>
      </c>
      <c r="Q272" s="22">
        <f t="shared" si="65"/>
        <v>1915.3444864854066</v>
      </c>
      <c r="R272" s="22">
        <f t="shared" si="66"/>
        <v>11707.342511792691</v>
      </c>
      <c r="S272" s="23">
        <v>4.300002993824557</v>
      </c>
      <c r="T272" s="24">
        <f t="shared" si="67"/>
        <v>6319.6800000000012</v>
      </c>
      <c r="U272" s="24">
        <f t="shared" si="63"/>
        <v>18027.022511792693</v>
      </c>
      <c r="V272" s="25"/>
      <c r="W272" s="25"/>
      <c r="X272" s="25"/>
      <c r="Y272" s="20">
        <v>231</v>
      </c>
    </row>
    <row r="273" spans="1:25" ht="15" customHeight="1" x14ac:dyDescent="0.25">
      <c r="B273" s="26" t="s">
        <v>509</v>
      </c>
      <c r="C273" s="27">
        <v>300</v>
      </c>
      <c r="D273" s="28" t="s">
        <v>510</v>
      </c>
      <c r="E273" s="26" t="s">
        <v>511</v>
      </c>
      <c r="F273" s="40" t="s">
        <v>50</v>
      </c>
      <c r="G273" s="40" t="s">
        <v>34</v>
      </c>
      <c r="H273" s="39">
        <v>0</v>
      </c>
      <c r="I273" s="39">
        <v>0</v>
      </c>
      <c r="J273" s="39">
        <v>10</v>
      </c>
      <c r="K273" s="50">
        <v>10</v>
      </c>
      <c r="L273" s="50">
        <f t="shared" si="59"/>
        <v>20</v>
      </c>
      <c r="M273" s="51">
        <f t="shared" si="60"/>
        <v>0.22210000000000002</v>
      </c>
      <c r="N273" s="51">
        <f t="shared" si="61"/>
        <v>2.4299999999999997</v>
      </c>
      <c r="O273" s="51">
        <f t="shared" si="64"/>
        <v>2.6520999999999999</v>
      </c>
      <c r="P273" s="52">
        <f t="shared" si="62"/>
        <v>1.7999996370050155</v>
      </c>
      <c r="Q273" s="52">
        <f t="shared" si="65"/>
        <v>17.800599316778872</v>
      </c>
      <c r="R273" s="52">
        <f t="shared" si="66"/>
        <v>19.600598953783887</v>
      </c>
      <c r="S273" s="35">
        <v>4.300002993824557</v>
      </c>
      <c r="T273" s="36">
        <f t="shared" si="67"/>
        <v>11.404037939922107</v>
      </c>
      <c r="U273" s="36">
        <f t="shared" si="63"/>
        <v>31.004636893705992</v>
      </c>
      <c r="V273" s="37" t="s">
        <v>37</v>
      </c>
      <c r="W273" s="38">
        <f t="shared" ref="W273:X277" si="69">+V273+20</f>
        <v>41968</v>
      </c>
      <c r="X273" s="38">
        <f t="shared" si="69"/>
        <v>41988</v>
      </c>
      <c r="Y273" s="39">
        <v>0</v>
      </c>
    </row>
    <row r="274" spans="1:25" x14ac:dyDescent="0.25">
      <c r="A274"/>
      <c r="B274" s="26" t="s">
        <v>509</v>
      </c>
      <c r="C274" s="27">
        <v>300</v>
      </c>
      <c r="D274" s="28" t="s">
        <v>510</v>
      </c>
      <c r="E274" s="26" t="s">
        <v>512</v>
      </c>
      <c r="F274" s="40" t="s">
        <v>50</v>
      </c>
      <c r="G274" s="40" t="s">
        <v>34</v>
      </c>
      <c r="H274" s="45">
        <v>1178</v>
      </c>
      <c r="I274" s="45">
        <v>4009</v>
      </c>
      <c r="J274" s="45">
        <v>5187</v>
      </c>
      <c r="K274" s="46">
        <v>153</v>
      </c>
      <c r="L274" s="46">
        <f t="shared" si="59"/>
        <v>5340</v>
      </c>
      <c r="M274" s="47">
        <f t="shared" si="60"/>
        <v>115.20327</v>
      </c>
      <c r="N274" s="47">
        <f t="shared" si="61"/>
        <v>37.178999999999995</v>
      </c>
      <c r="O274" s="47">
        <f t="shared" si="64"/>
        <v>152.38227000000001</v>
      </c>
      <c r="P274" s="48">
        <f t="shared" si="62"/>
        <v>933.65981171450153</v>
      </c>
      <c r="Q274" s="48">
        <f t="shared" si="65"/>
        <v>272.34916954671672</v>
      </c>
      <c r="R274" s="48">
        <f t="shared" si="66"/>
        <v>1206.0089812612182</v>
      </c>
      <c r="S274" s="35">
        <v>4.300002993824557</v>
      </c>
      <c r="T274" s="36">
        <f t="shared" si="67"/>
        <v>655.24421720578198</v>
      </c>
      <c r="U274" s="36">
        <f t="shared" si="63"/>
        <v>1861.2531984670002</v>
      </c>
      <c r="V274" s="37" t="s">
        <v>37</v>
      </c>
      <c r="W274" s="38">
        <f t="shared" si="69"/>
        <v>41968</v>
      </c>
      <c r="X274" s="38">
        <f t="shared" si="69"/>
        <v>41988</v>
      </c>
      <c r="Y274" s="39">
        <v>38</v>
      </c>
    </row>
    <row r="275" spans="1:25" x14ac:dyDescent="0.25">
      <c r="A275"/>
      <c r="B275" s="26" t="s">
        <v>509</v>
      </c>
      <c r="C275" s="27">
        <v>300</v>
      </c>
      <c r="D275" s="28" t="s">
        <v>510</v>
      </c>
      <c r="E275" s="26" t="s">
        <v>513</v>
      </c>
      <c r="F275" s="40" t="s">
        <v>50</v>
      </c>
      <c r="G275" s="40" t="s">
        <v>34</v>
      </c>
      <c r="H275" s="45">
        <v>7476</v>
      </c>
      <c r="I275" s="45">
        <v>34131</v>
      </c>
      <c r="J275" s="45">
        <v>41607</v>
      </c>
      <c r="K275" s="46">
        <v>711</v>
      </c>
      <c r="L275" s="46">
        <f t="shared" si="59"/>
        <v>42318</v>
      </c>
      <c r="M275" s="47">
        <f t="shared" si="60"/>
        <v>924.09147000000007</v>
      </c>
      <c r="N275" s="47">
        <f t="shared" si="61"/>
        <v>172.77299999999997</v>
      </c>
      <c r="O275" s="47">
        <f t="shared" si="64"/>
        <v>1096.86447</v>
      </c>
      <c r="P275" s="48">
        <f t="shared" si="62"/>
        <v>7489.2584896867684</v>
      </c>
      <c r="Q275" s="48">
        <f t="shared" si="65"/>
        <v>1265.6226114229778</v>
      </c>
      <c r="R275" s="48">
        <f t="shared" si="66"/>
        <v>8754.8811011097459</v>
      </c>
      <c r="S275" s="35">
        <v>4.300002993824557</v>
      </c>
      <c r="T275" s="36">
        <f t="shared" si="67"/>
        <v>4716.5205048197859</v>
      </c>
      <c r="U275" s="36">
        <f t="shared" si="63"/>
        <v>13471.401605929532</v>
      </c>
      <c r="V275" s="37" t="s">
        <v>37</v>
      </c>
      <c r="W275" s="38">
        <f t="shared" si="69"/>
        <v>41968</v>
      </c>
      <c r="X275" s="38">
        <f t="shared" si="69"/>
        <v>41988</v>
      </c>
      <c r="Y275" s="39">
        <v>149</v>
      </c>
    </row>
    <row r="276" spans="1:25" x14ac:dyDescent="0.25">
      <c r="A276"/>
      <c r="B276" s="26" t="s">
        <v>509</v>
      </c>
      <c r="C276" s="27">
        <v>300</v>
      </c>
      <c r="D276" s="28" t="s">
        <v>510</v>
      </c>
      <c r="E276" s="26" t="s">
        <v>514</v>
      </c>
      <c r="F276" s="40" t="s">
        <v>50</v>
      </c>
      <c r="G276" s="40" t="s">
        <v>34</v>
      </c>
      <c r="H276" s="45">
        <v>1488</v>
      </c>
      <c r="I276" s="45">
        <v>5546</v>
      </c>
      <c r="J276" s="45">
        <v>7034</v>
      </c>
      <c r="K276" s="46">
        <v>158</v>
      </c>
      <c r="L276" s="46">
        <f t="shared" si="59"/>
        <v>7192</v>
      </c>
      <c r="M276" s="47">
        <f t="shared" si="60"/>
        <v>156.22514000000001</v>
      </c>
      <c r="N276" s="47">
        <f t="shared" si="61"/>
        <v>38.393999999999991</v>
      </c>
      <c r="O276" s="47">
        <f t="shared" si="64"/>
        <v>194.61914000000002</v>
      </c>
      <c r="P276" s="48">
        <f t="shared" si="62"/>
        <v>1266.1197446693279</v>
      </c>
      <c r="Q276" s="48">
        <f t="shared" si="65"/>
        <v>281.24946920510615</v>
      </c>
      <c r="R276" s="48">
        <f t="shared" si="66"/>
        <v>1547.3692138744341</v>
      </c>
      <c r="S276" s="35">
        <v>4.300002993824557</v>
      </c>
      <c r="T276" s="36">
        <f t="shared" si="67"/>
        <v>836.86288465556061</v>
      </c>
      <c r="U276" s="36">
        <f t="shared" si="63"/>
        <v>2384.2320985299948</v>
      </c>
      <c r="V276" s="37" t="s">
        <v>37</v>
      </c>
      <c r="W276" s="38">
        <f t="shared" si="69"/>
        <v>41968</v>
      </c>
      <c r="X276" s="38">
        <f t="shared" si="69"/>
        <v>41988</v>
      </c>
      <c r="Y276" s="39">
        <v>35</v>
      </c>
    </row>
    <row r="277" spans="1:25" x14ac:dyDescent="0.25">
      <c r="A277"/>
      <c r="B277" s="26" t="s">
        <v>509</v>
      </c>
      <c r="C277" s="27">
        <v>300</v>
      </c>
      <c r="D277" s="28" t="s">
        <v>510</v>
      </c>
      <c r="E277" s="26" t="s">
        <v>515</v>
      </c>
      <c r="F277" s="40" t="s">
        <v>50</v>
      </c>
      <c r="G277" s="40" t="s">
        <v>34</v>
      </c>
      <c r="H277" s="45">
        <v>107</v>
      </c>
      <c r="I277" s="45">
        <v>455</v>
      </c>
      <c r="J277" s="45">
        <v>562</v>
      </c>
      <c r="K277" s="46">
        <v>44</v>
      </c>
      <c r="L277" s="46">
        <f t="shared" si="59"/>
        <v>606</v>
      </c>
      <c r="M277" s="47">
        <f t="shared" si="60"/>
        <v>12.48202</v>
      </c>
      <c r="N277" s="47">
        <f t="shared" si="61"/>
        <v>10.691999999999998</v>
      </c>
      <c r="O277" s="47">
        <f t="shared" si="64"/>
        <v>23.174019999999999</v>
      </c>
      <c r="P277" s="48">
        <f t="shared" si="62"/>
        <v>101.15997959968188</v>
      </c>
      <c r="Q277" s="48">
        <f t="shared" si="65"/>
        <v>78.322636993827032</v>
      </c>
      <c r="R277" s="48">
        <f t="shared" si="66"/>
        <v>179.48261659350891</v>
      </c>
      <c r="S277" s="35">
        <v>4.300002993824557</v>
      </c>
      <c r="T277" s="36">
        <f t="shared" si="67"/>
        <v>99.648355378950157</v>
      </c>
      <c r="U277" s="36">
        <f t="shared" si="63"/>
        <v>279.13097197245907</v>
      </c>
      <c r="V277" s="37" t="s">
        <v>37</v>
      </c>
      <c r="W277" s="38">
        <f t="shared" si="69"/>
        <v>41968</v>
      </c>
      <c r="X277" s="38">
        <f t="shared" si="69"/>
        <v>41988</v>
      </c>
      <c r="Y277" s="39">
        <v>9</v>
      </c>
    </row>
    <row r="278" spans="1:25" x14ac:dyDescent="0.25">
      <c r="A278"/>
      <c r="B278" s="103" t="s">
        <v>516</v>
      </c>
      <c r="C278" s="104"/>
      <c r="D278" s="104"/>
      <c r="E278" s="104"/>
      <c r="F278" s="104"/>
      <c r="G278" s="105"/>
      <c r="H278" s="67">
        <f>H272+H267+H261+H249+H233+H220+H215+H210+H205+H195+H184+H175+H170+H153+H139+H132+H119+H110+H95+H91+H76+H63+H51+H41+H19+H10</f>
        <v>452323</v>
      </c>
      <c r="I278" s="67">
        <f>I272+I267+I261+I249+I233+I220+I215+I210+I205+I195+I184+I175+I170+I153+I139+I132+I119+I110+I95+I91+I76+I63+I51+I41+I19+I10</f>
        <v>2295276</v>
      </c>
      <c r="J278" s="67">
        <f>J272+J267+J261+J249+J233+J220+J215+J210+J205+J195+J184+J175+J170+J153+J139+J132+J119+J110+J95+J91+J76+J63+J51+J41+J19+J10</f>
        <v>2747829</v>
      </c>
      <c r="K278" s="67">
        <f>K272+K267+K261+K249+K233+K220+K215+K210+K205+K195+K184+K175+K170+K153+K139+K132+K119+K110+K95+K91+K76+K63+K51+K41+K19+K10</f>
        <v>48027</v>
      </c>
      <c r="L278" s="67"/>
      <c r="M278" s="68">
        <f>M272+M267+M261+M249+M233+M220+M215+M210+M205+M195+M184+M175+M170+M153+M139+M132+M119+M110+M95+M91+M76+M63+M51+M41+M19+M10</f>
        <v>61029.282090000008</v>
      </c>
      <c r="N278" s="68">
        <f>N272+N267+N261+N249+N233+N220+N215+N210+N205+N195+N184+N175+N170+N153+N139+N132+N119+N110+N95+N91+N76+N63+N51+N41+N19+N10</f>
        <v>11670.561</v>
      </c>
      <c r="O278" s="68">
        <f>O272+O267+O261+O249+O233+O220+O215+O210+O205+O195+O184+O175+O170+O153+O139+O132+O119+O110+O95+O91+O76+O63+O51+O41+O19+O10</f>
        <v>72699.84308999998</v>
      </c>
      <c r="P278" s="69">
        <f>P272+P267+P261+P249+P233+P220+P215+P210+P205+P195+P184+P175+P170+P153+P139+P132+P119+P110+P95+P91+P76+P63+P51+P41+P19+P10</f>
        <v>494609.12025518552</v>
      </c>
      <c r="Q278" s="69">
        <f>Q272+Q267+Q261+Q249+Q233+Q220+Q215+Q210+Q205+Q195+Q184+Q175+Q170+Q153+Q139+Q132+Q119+Q110+Q95+Q91+Q76+Q63+Q51+Q41+Q19+Q10</f>
        <v>85490.938338693886</v>
      </c>
      <c r="R278" s="69">
        <f t="shared" si="66"/>
        <v>580100.05859387945</v>
      </c>
      <c r="S278" s="70"/>
      <c r="T278" s="69">
        <f>T272+T267+T261+T249+T233+T220+T215+T210+T205+T195+T184+T175+T170+T153+T139+T132+T119+T110+T95+T91+T76+T63+T51+T41+T19+T10</f>
        <v>235727.7091281536</v>
      </c>
      <c r="U278" s="71">
        <f t="shared" si="63"/>
        <v>815827.76772203308</v>
      </c>
      <c r="V278" s="67"/>
      <c r="W278" s="67"/>
      <c r="X278" s="67"/>
      <c r="Y278" s="72">
        <f>Y272+Y267+Y261+Y249+Y233+Y220+Y215+Y210+Y205+Y195+Y184+Y175+Y170+Y153+Y139+Y132+Y119+Y110+Y95+Y91+Y76+Y63+Y51+Y41+Y19+Y10</f>
        <v>8673</v>
      </c>
    </row>
    <row r="279" spans="1:25" x14ac:dyDescent="0.25">
      <c r="A279"/>
      <c r="B279" s="73" t="s">
        <v>517</v>
      </c>
    </row>
    <row r="280" spans="1:25" x14ac:dyDescent="0.25">
      <c r="A280"/>
      <c r="B280" s="73" t="s">
        <v>518</v>
      </c>
    </row>
    <row r="281" spans="1:25" x14ac:dyDescent="0.25">
      <c r="A281"/>
      <c r="B281" s="77" t="s">
        <v>519</v>
      </c>
    </row>
  </sheetData>
  <autoFilter ref="A9:AE281"/>
  <mergeCells count="33">
    <mergeCell ref="Y7:Y9"/>
    <mergeCell ref="B278:G278"/>
    <mergeCell ref="S7:S9"/>
    <mergeCell ref="T7:T9"/>
    <mergeCell ref="U7:U9"/>
    <mergeCell ref="V7:V9"/>
    <mergeCell ref="W7:W9"/>
    <mergeCell ref="X7:X9"/>
    <mergeCell ref="M7:M9"/>
    <mergeCell ref="N7:N9"/>
    <mergeCell ref="O7:O9"/>
    <mergeCell ref="P7:P9"/>
    <mergeCell ref="Q7:Q9"/>
    <mergeCell ref="R7:R9"/>
    <mergeCell ref="G7:G9"/>
    <mergeCell ref="H7:H9"/>
    <mergeCell ref="I7:I9"/>
    <mergeCell ref="J7:J9"/>
    <mergeCell ref="K7:K9"/>
    <mergeCell ref="L7:L9"/>
    <mergeCell ref="A7:A9"/>
    <mergeCell ref="B7:B9"/>
    <mergeCell ref="C7:C9"/>
    <mergeCell ref="D7:D9"/>
    <mergeCell ref="E7:E9"/>
    <mergeCell ref="F7:F9"/>
    <mergeCell ref="B6:AE6"/>
    <mergeCell ref="B5:M5"/>
    <mergeCell ref="D1:M1"/>
    <mergeCell ref="N2:O3"/>
    <mergeCell ref="P2:P3"/>
    <mergeCell ref="Q2:Q3"/>
    <mergeCell ref="N4: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FALLO DE LA HAYA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JOEL LINAN ANICAMA</dc:creator>
  <cp:lastModifiedBy>MARIBEL RAMIREZ VALENZUELA</cp:lastModifiedBy>
  <dcterms:created xsi:type="dcterms:W3CDTF">2014-11-11T21:53:09Z</dcterms:created>
  <dcterms:modified xsi:type="dcterms:W3CDTF">2014-11-13T15:06:22Z</dcterms:modified>
</cp:coreProperties>
</file>